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1505" activeTab="0"/>
  </bookViews>
  <sheets>
    <sheet name="Управление образования " sheetId="1" r:id="rId1"/>
  </sheets>
  <externalReferences>
    <externalReference r:id="rId4"/>
  </externalReferences>
  <definedNames>
    <definedName name="_xlnm.Print_Titles" localSheetId="0">'Управление образования '!$11:$14</definedName>
    <definedName name="_xlnm.Print_Area" localSheetId="0">'Управление образования '!$A$1:$Z$208</definedName>
  </definedNames>
  <calcPr fullCalcOnLoad="1"/>
</workbook>
</file>

<file path=xl/sharedStrings.xml><?xml version="1.0" encoding="utf-8"?>
<sst xmlns="http://schemas.openxmlformats.org/spreadsheetml/2006/main" count="991" uniqueCount="326">
  <si>
    <t>СОГЛАСОВАНО</t>
  </si>
  <si>
    <t>Дата</t>
  </si>
  <si>
    <t>Код субсидии (ПФХД)</t>
  </si>
  <si>
    <t>№</t>
  </si>
  <si>
    <t>Наименование основного мероприятия, контрольного события программы</t>
  </si>
  <si>
    <t>Ответственный руководитель, заместитель руководителя ОМСУ (Ф.И.О., должность)</t>
  </si>
  <si>
    <t>Ожидаемый результат реализации мероприятия</t>
  </si>
  <si>
    <t>Срок начала реализации</t>
  </si>
  <si>
    <t>Срок окончания реализации (дата контрольного события)</t>
  </si>
  <si>
    <t>Всего:</t>
  </si>
  <si>
    <t>График реализации (месяц/квартал)</t>
  </si>
  <si>
    <t>v</t>
  </si>
  <si>
    <t>Статус контрольного события</t>
  </si>
  <si>
    <t>Приложение</t>
  </si>
  <si>
    <t>КЦСР,                                               Доп. ФК</t>
  </si>
  <si>
    <t>Объем ресурсного обеспечения, руб.</t>
  </si>
  <si>
    <t>в том числе</t>
  </si>
  <si>
    <t xml:space="preserve">Контрольное событие 3 </t>
  </si>
  <si>
    <t xml:space="preserve">Контрольное событие 5 </t>
  </si>
  <si>
    <t>Контрольное событие 1</t>
  </si>
  <si>
    <t xml:space="preserve">Контрольное событие программы № 1 Выделены гранты на развитие проектов субъетами малого и среднего бизнеса                                  </t>
  </si>
  <si>
    <t>Контрольное событие программы № 2 Выделены средства на уплату процентов по кредитам</t>
  </si>
  <si>
    <t xml:space="preserve">Контрольное событие программы №  3  Выделены средства на уплату лизинговых платежей                                     </t>
  </si>
  <si>
    <t xml:space="preserve">Контрольное событие программы №  4 Реализовано малых проектов                                    </t>
  </si>
  <si>
    <t xml:space="preserve">Контрольное событие 4 </t>
  </si>
  <si>
    <t>Контрольное событие 2</t>
  </si>
  <si>
    <t>Контрольное событие 7</t>
  </si>
  <si>
    <t>Контрольное событие 8</t>
  </si>
  <si>
    <t>Контрольное событие 10</t>
  </si>
  <si>
    <t>Контрольное событие 11</t>
  </si>
  <si>
    <t>Контрольное событие 12</t>
  </si>
  <si>
    <t>1.1.1.</t>
  </si>
  <si>
    <t>1.1.2.</t>
  </si>
  <si>
    <t>2.1.1.</t>
  </si>
  <si>
    <t>3.1.1.</t>
  </si>
  <si>
    <t>Ответственное структурное подразделение ОМСУ (отраслевой (функциональный) орган администрации МОМР "Троицко-Печорский")</t>
  </si>
  <si>
    <t>Реализация в полном объёме образовательными организациями основных общеобразовательных программ</t>
  </si>
  <si>
    <t>Управление образования АМР «Троицко – Печорский»</t>
  </si>
  <si>
    <t>Проведение мониторинга качества образования в ОО</t>
  </si>
  <si>
    <t>увеличение количества ОО, обеспечивающих качественное образование</t>
  </si>
  <si>
    <t>Информационное обеспечение реализации ООП в образовательных организациях</t>
  </si>
  <si>
    <t xml:space="preserve">Основное мероприятие. Оказание муниципальных услуг организациями  дошкольного образования                      </t>
  </si>
  <si>
    <t>Составление плана - графика прохождения педагогами курсов повышения квалификации</t>
  </si>
  <si>
    <t>Отсутствие педагогов, не прошедших своев-ременное повышение квалификации.</t>
  </si>
  <si>
    <t xml:space="preserve">Исполнение ДОО муниципального задания </t>
  </si>
  <si>
    <t>100% ДОО исполнили муниципальное задание</t>
  </si>
  <si>
    <t xml:space="preserve">Основное мероприятие.
Оказание муниципальных услуг общеобразовательными организациями
</t>
  </si>
  <si>
    <t xml:space="preserve">Исполнение ОО муниципального задания </t>
  </si>
  <si>
    <t>исполнение муниципального задания ОО в полном объёме</t>
  </si>
  <si>
    <t>Контрольное событие 6</t>
  </si>
  <si>
    <t>100% ОО исполнили муниципальное задание</t>
  </si>
  <si>
    <t>Обеспечение качественной подготовки выпускников к государственной итоговой аттестации.</t>
  </si>
  <si>
    <t>Контрольное собятие 9</t>
  </si>
  <si>
    <t>Увеличение доли выпускников  муниципальных общеобразовательных  организаций,  сдавших   единый государственный   экзамен</t>
  </si>
  <si>
    <t>Основное мероприятие. Организация досуговой деятельности  с обучающимися и воспитанниками</t>
  </si>
  <si>
    <t>Увеличение количества детей, занятых досуговой деятельностью.</t>
  </si>
  <si>
    <t>Организационное сопровождение орагнизации итоговой аттестации</t>
  </si>
  <si>
    <t>Обеспечение выплаты материальной поддержки молодым специалистам - педагогам</t>
  </si>
  <si>
    <t>Обеспечение бесплатного дошкольного образования детям - инвалидам дошкольного возраста</t>
  </si>
  <si>
    <t>100% льгота по оплате за присмотр и уход за детьми в образовательной дошкольной организации</t>
  </si>
  <si>
    <t xml:space="preserve">Соответствие материально-технической базы современным требованиям. </t>
  </si>
  <si>
    <t>Обеспечение пожарной безопасности</t>
  </si>
  <si>
    <t>Обеспечение доступности ОО  для инвалидов.</t>
  </si>
  <si>
    <t>Увеличение количетсва ОО , которые будут приняты к новому учебному году без замечаний ОНД</t>
  </si>
  <si>
    <t xml:space="preserve">Отсутвие замечаний надзорных органов  в части антитеррористической безопасности, безопасности дорожного движения </t>
  </si>
  <si>
    <t>Укрепление материально - технической базы ОО</t>
  </si>
  <si>
    <t>Увеличение количества ОО, материально- техническая база которых соответствует современным требованиям</t>
  </si>
  <si>
    <t>Увеличение количества ОО, обеспеченных доступностью для инвалидов</t>
  </si>
  <si>
    <t>100% охват обучающихся 1-4 классов питанием</t>
  </si>
  <si>
    <t>Обеспечение бесплатного питания обучающимся 1-4 классов</t>
  </si>
  <si>
    <t>Контрольное событие 13.</t>
  </si>
  <si>
    <t>Увеличение количества обучающихся 7-18 лет, принимающих участие в районных, республиканских очных и заочных мероприятиях</t>
  </si>
  <si>
    <t>Премия главы талантливой молодёжи</t>
  </si>
  <si>
    <t>Обеспечение выплаты премии талантливой молодёжи</t>
  </si>
  <si>
    <t>Поощрение обучающихся участием в Новогодних елках различных уровней</t>
  </si>
  <si>
    <t>Контрольное событие 14.</t>
  </si>
  <si>
    <t>Основное мероприятие.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образования.</t>
  </si>
  <si>
    <t>Увеличение числа образовательных организаций, соответствующих современным требованиям.</t>
  </si>
  <si>
    <t>100% предоставление компенсации родителям (законным представителям) платы за присмотр и уход за детьми, посещающими образовательные организации МР «Троицко – Печорский», реализующие образовательную программу дошкольного образования.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</si>
  <si>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МР «Троицко – Печорский», реализующие образовательную программу дошкольного образования.</t>
  </si>
  <si>
    <t>Контрольное событие 15.</t>
  </si>
  <si>
    <t>100% предоставление услуг педагогическим работникам муниципальных образовательных организаций.</t>
  </si>
  <si>
    <t>Выплата педагогическим работникам льготы по оплате жилого помещения и коммунальных услуг</t>
  </si>
  <si>
    <t>Основное мероприятие. Развитие профессионального мастерства педагогов  образовательных организаций</t>
  </si>
  <si>
    <t>Увеличение педагогических работников, прошедших аттестацию на высшую и первую квалификационные категории и соответствие занимаемой должности, от общего количества педработников.</t>
  </si>
  <si>
    <t>Создание условий для развития профессионального мастерства педагогов</t>
  </si>
  <si>
    <t>Увеличение количества педагогов, представивших опыт работы на различных уровнях и участвующих в профессиональныхконкурсов. Доля педагогических работников, прошедших аттестацию на высшую и первую квалификационные категории и соответствие занимаемой должности, от общего количества педработников.</t>
  </si>
  <si>
    <t>Контрольное событие 17</t>
  </si>
  <si>
    <t>использование финансовых средств в полном объёме, выделенных на проведение ремонтных работ</t>
  </si>
  <si>
    <t>Осуществление подвоза необходимых строительных материалов</t>
  </si>
  <si>
    <t>Основное мероприятие. Оказание муниципальных услуг организациями дополнительного образования</t>
  </si>
  <si>
    <t>Увеличение количества детей, охваченных образовательными программами дополнительного образования в общей численности детей и молодежи в возрасте 5-18 лет.</t>
  </si>
  <si>
    <t>Контрольное событие 18</t>
  </si>
  <si>
    <t>Контрольное событие 19</t>
  </si>
  <si>
    <t>100%  педагогических работников дополнительного образования, указанных в плане -графике, прошли повышение квалификации или профессиональную переподготовку</t>
  </si>
  <si>
    <t xml:space="preserve">Основное мероприятие.
Укрепление материально-технической базы и создание безопасных условий в муниципальных образовательных организациях
</t>
  </si>
  <si>
    <t>создание условий по обеспечению антитеррористической безопасности</t>
  </si>
  <si>
    <t>Отсутвие замечаний надзорных органов  в части антитеррористической безопасности</t>
  </si>
  <si>
    <t>Увеличение количетсва ОО, которые будут приняты к новому учебному году без замечаний ОНД</t>
  </si>
  <si>
    <t>Контрольное событие 20</t>
  </si>
  <si>
    <t xml:space="preserve">Основное мероприятие:Организация трудоустройства обучающихся. </t>
  </si>
  <si>
    <t>Выполнение  показатлей  охвата  трудоустройтсвом  несорвершенолетних граждан. Своевременная выплата заработной платы.</t>
  </si>
  <si>
    <t xml:space="preserve">Организация работы по  оплате труда обучающихся </t>
  </si>
  <si>
    <t xml:space="preserve"> Удельный вес населения в возрасте от 14 до 18 лет трудоустроенных в каникулярный период от (от установленной квоты)  100% освоение выделенных средств по иным субсидиям.</t>
  </si>
  <si>
    <t xml:space="preserve">Основное мероприятие.
Обеспечение оздоровления и  отдыха детей на территории МР «Троицко – Печорский» 
</t>
  </si>
  <si>
    <t xml:space="preserve">обеспечение населения  правом  на
получение качественного отдыха и оздоровления  детей
</t>
  </si>
  <si>
    <t xml:space="preserve">Составление плана охвата обучающихся оздоровлением по   ОО </t>
  </si>
  <si>
    <t>Удельный вес детей приоритетных категорий охваченных оздоровлением  от общего количества детей данной категории.</t>
  </si>
  <si>
    <t xml:space="preserve">Организация  работы различных форм отдха и оздоровления обучающихся  </t>
  </si>
  <si>
    <t xml:space="preserve">Выполнение показателей охвата обучающихся  отдыхом и оздоровлением  </t>
  </si>
  <si>
    <t>Контрольное событие 21</t>
  </si>
  <si>
    <t>Контрольное событие 22</t>
  </si>
  <si>
    <t>Контрольное событие 23</t>
  </si>
  <si>
    <t>Контрольное событие 24</t>
  </si>
  <si>
    <t xml:space="preserve">Основное мероприятие.
Обеспечение деятельности подведомственных учреждений.
</t>
  </si>
  <si>
    <t>100% исполнение выделенного финансирования на реализацию мероприятий Программы на муниципальном уровне.</t>
  </si>
  <si>
    <t>Мониторинг результатов исполнения программы "Развитие образования"</t>
  </si>
  <si>
    <t>Обеспечение деятельности подведомтсвенных учреждений</t>
  </si>
  <si>
    <t>Основное мероприятие. 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типа.</t>
  </si>
  <si>
    <t>100% сполнение выделенного финансирования на реализацию мероприятий Программы на муниципальном уровне.</t>
  </si>
  <si>
    <t>Приобретение необходимой продукции для обработки документации</t>
  </si>
  <si>
    <t>Контрольное событие 25</t>
  </si>
  <si>
    <t>Контрольное событие 26</t>
  </si>
  <si>
    <t>100% достижение показателей (индикаторов) Программы и подпрограмм</t>
  </si>
  <si>
    <t>Контрольное событие 27</t>
  </si>
  <si>
    <t>Исполнение муниципального задания ДОО в полном объёме</t>
  </si>
  <si>
    <t>5</t>
  </si>
  <si>
    <t>Создание условий по обеспечению антитеррористической безопасности, безопасности дорожного движения</t>
  </si>
  <si>
    <t>1</t>
  </si>
  <si>
    <t>Отдел промышленности, сторительства и ЖКХ администрации муниципального района "Троицко-Печорский"</t>
  </si>
  <si>
    <t>04.1.0411; 04.1.7202.</t>
  </si>
  <si>
    <t>04.3.0410</t>
  </si>
  <si>
    <t>1.2.1.</t>
  </si>
  <si>
    <t>1.2.2.</t>
  </si>
  <si>
    <t>1.3.1.</t>
  </si>
  <si>
    <t>1.3.2.</t>
  </si>
  <si>
    <t>обновление кадрового состава педагогов  образовательных организаций</t>
  </si>
  <si>
    <t>1.5.1.</t>
  </si>
  <si>
    <t>2.2.1.</t>
  </si>
  <si>
    <t>Подпрограмма 1. «Развитие системы дошкольного и общего образования»</t>
  </si>
  <si>
    <r>
      <t>Подпрограмма 2.   «Дополнительное образование»</t>
    </r>
    <r>
      <rPr>
        <b/>
        <sz val="10"/>
        <color indexed="8"/>
        <rFont val="Calibri"/>
        <family val="2"/>
      </rPr>
      <t xml:space="preserve">
</t>
    </r>
  </si>
  <si>
    <t>Подпрограмма 3. «Оздоровление, отдых детей и трудоустройство подростков»</t>
  </si>
  <si>
    <t xml:space="preserve">Подпрограмма 4. «Обеспечение реализации муниципальной программы»
</t>
  </si>
  <si>
    <r>
      <t>по реализации муниципальной программы администрации МР "Троицко-Печорский"  "Развитие образования</t>
    </r>
    <r>
      <rPr>
        <sz val="14"/>
        <rFont val="Times New Roman"/>
        <family val="1"/>
      </rPr>
      <t xml:space="preserve"> на 2014-2020 годы"</t>
    </r>
  </si>
  <si>
    <t>Итого по программе</t>
  </si>
  <si>
    <t xml:space="preserve">Официальные сайты ведутся ОО в соответсвии с требованиями  </t>
  </si>
  <si>
    <t>100% педагогов в соответсвии с планом - графиком повысили квалификацию</t>
  </si>
  <si>
    <t>Выплачена материальная поддержка молодым специалистам</t>
  </si>
  <si>
    <t xml:space="preserve"> Увеличится доля выпускников 11 (12) классов, получивших аттестат о среднем общем образовании</t>
  </si>
  <si>
    <t>100% ОО  приняты к новому учебному году</t>
  </si>
  <si>
    <t>100%  обучающихся 1-4 классов охвачены питанием</t>
  </si>
  <si>
    <t>Исполнено постановление "О поддержке одарённых и талантливых детей и молодёжи на территории МР "Троицко - Печорский"</t>
  </si>
  <si>
    <t>Уменьшится количество образовательных организаций, которые находятся в аварийном состоянии</t>
  </si>
  <si>
    <t>Выплачены педагогическим работникам льготы по оплате жилого помещения и коммунальных услуг</t>
  </si>
  <si>
    <t>Педагоги приняли участие в конкурсах профессионального мастерства, представили опыт работы на различных уровнях, прошли аттестацию на категорию</t>
  </si>
  <si>
    <t xml:space="preserve"> ОО  принята к новому учебному году без замечаний</t>
  </si>
  <si>
    <t xml:space="preserve">100% освоены денежные средства  муниципального бюджета 
</t>
  </si>
  <si>
    <t xml:space="preserve"> 100% выполнены  установленные показатели по охвату обучающихся </t>
  </si>
  <si>
    <t>Контрольное событие 28</t>
  </si>
  <si>
    <t xml:space="preserve">Показатели (индикаторя) Программы и подпрограмм исполнены на 100% </t>
  </si>
  <si>
    <t>100% исполнено выделенное финансирование на реализацию мероприятий Программы на муниципальном уровне.</t>
  </si>
  <si>
    <t>Контрольное событие 29</t>
  </si>
  <si>
    <t xml:space="preserve">100% освоены денежные средства  из различных источников финанисрованеия.   </t>
  </si>
  <si>
    <t>100% ОО выполнили установленные показатели по организованному отдыху и оздоровлению обучающихся</t>
  </si>
  <si>
    <t>Предоставлены 100% семей, имеющих детей - инвалидов дошкольного возраста,  льготы по выплате, взимаемой за присмотр и уход за детьми</t>
  </si>
  <si>
    <t xml:space="preserve">Увеличится количество обучающихся  5-18 лет, принимающих участие в районных, республиканских очных и заочных мероприятиях, от общего числа обучающихся 5-18 лет (в сравнении с предыдущим периодом). </t>
  </si>
  <si>
    <t>Контрольное событие 30</t>
  </si>
  <si>
    <t>Контрольное событие 31</t>
  </si>
  <si>
    <t xml:space="preserve">Основное мероприятие.                                                                                                       Мероприятие по проведению оздоровительной кампании детей
</t>
  </si>
  <si>
    <t xml:space="preserve">обеспечение населения  правом  на
получение качественного отдыха и оздоровления  детей в летний период
</t>
  </si>
  <si>
    <t>Составление плана охвата обучающихся оздоровлением в летний период</t>
  </si>
  <si>
    <t>Выполнение показателей охвата обучающихся  отдыхом и оздоровлением  в летний период</t>
  </si>
  <si>
    <t xml:space="preserve">100% освоены денежные средства  из республиканского  бюджета </t>
  </si>
  <si>
    <t>Контрольное событие 32</t>
  </si>
  <si>
    <t>Основное  мероприятие.  Реализация  мер по привлечению специалистов для работы в учреждениях, финансируемых из бюджета муниципального района «Троицко – Печорский»</t>
  </si>
  <si>
    <r>
      <t xml:space="preserve">Основное мероприятие. </t>
    </r>
    <r>
      <rPr>
        <b/>
        <sz val="10"/>
        <rFont val="Times New Roman"/>
        <family val="1"/>
      </rPr>
      <t>О</t>
    </r>
    <r>
      <rPr>
        <b/>
        <sz val="10"/>
        <color indexed="8"/>
        <rFont val="Times New Roman"/>
        <family val="1"/>
      </rPr>
      <t xml:space="preserve">рганизация и проведении государственной итоговой аттестации обучающихся, освоивших образовательные программы основного общего и среднего общего образования на территории муниципального района «Троицко – Печорский».                         </t>
    </r>
  </si>
  <si>
    <t>Основное мероприятие. Поддержка одаренных и талантливых детей и молодежи на территории МР "Троицко-Печорский"</t>
  </si>
  <si>
    <t>Основное мероприятие. Строительство объектов социальной сферы в сельской местности</t>
  </si>
  <si>
    <t xml:space="preserve">В 100% общеобразовательных организациях разработаны и реализованы ООП в соответствии с ФГОС НОО, ООО
</t>
  </si>
  <si>
    <t>Удельный вес детей приоритетных категорий, охваченных оздоровлением  от общего количества детей данной категории.</t>
  </si>
  <si>
    <t>2018 год</t>
  </si>
  <si>
    <t>2018 год,                                                              квартал</t>
  </si>
  <si>
    <t xml:space="preserve">Управление образования </t>
  </si>
  <si>
    <t>начальник Управления образования</t>
  </si>
  <si>
    <t xml:space="preserve"> начальник Управления образования</t>
  </si>
  <si>
    <t>100% исполнено муниципальное задание МУДО "ЦВР"</t>
  </si>
  <si>
    <t>Исполнение муниципального задания МУДО в полном объёме</t>
  </si>
  <si>
    <t>2019 год,                                                              квартал</t>
  </si>
  <si>
    <t>2019 год</t>
  </si>
  <si>
    <t xml:space="preserve">обеспечение населения  правом  на получение качественного дошкольного образования
</t>
  </si>
  <si>
    <t>Отсутствие педагогов, не прошедших своевременное повышение квалификации.</t>
  </si>
  <si>
    <t xml:space="preserve">обеспечение населения  правом  на получение качественного общедоступного и бесплатного начального общего, основного общего, среднего общего образования.
</t>
  </si>
  <si>
    <t>Реализация ФГОС дошкольного  общего образования в дошкольных образовательных организациях</t>
  </si>
  <si>
    <t>100%  ДОО реализуют ФГОС</t>
  </si>
  <si>
    <t>Наличие ООП, соответветствующей требованиям ФГОС, на сайтах образовательных организаций</t>
  </si>
  <si>
    <t>В 100%  образовательных организаций дошкольного образования разработаны и реализованы ООПДО в соответствии с ФГОС</t>
  </si>
  <si>
    <t>Проведён  мониторинг качества образования в ОО, вявлены проблемы по итогам мониторинга, обозначены пути решения</t>
  </si>
  <si>
    <t>Организация и проведение  районных конкурсов,обеспечение участия в  республиканских очных и заочных мероприяиях</t>
  </si>
  <si>
    <t>Обеспечение качественного проведения районных мероприятий для обучающихся, предоставление возможности принять участие в очных республиканских мероприятиях</t>
  </si>
  <si>
    <t>100% охват детей  сирот и детей-инвалидов, получающих льготы по оплате за присмотр и уходу в дошкольной образовательной организации</t>
  </si>
  <si>
    <t>Обеспечение участия обучающихся в Новогодних ёлках мцуниципального, республиканского, всероссийского уровней</t>
  </si>
  <si>
    <t>Увеличение количества обучающихся 7-18 лет, принимающих участие в районных, республиканских очных и заочных мероприятиях, от общего числа обучающихся 7-18 лет (в сравнении с предыдущим периодом).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</si>
  <si>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МР «Троицко – Печорский», реализующие образовательную программу дошкольного образования, в соответствии с Порядком</t>
  </si>
  <si>
    <t>Предоставлена компенсация   родителям (законным представителям) платы за присмотр и уход за детьми, посещающими образовательные организации МР «Троицко – Печорский», реализующие образовательную программу дошкольного образования, в соответствии с Порядком</t>
  </si>
  <si>
    <t>Контрольное событие 16.</t>
  </si>
  <si>
    <t>Предоставление 100% педагогам мер социальной поддержки.</t>
  </si>
  <si>
    <t>100%  педагогическим работникам МУДО предоставлена мера социальной поддержки.</t>
  </si>
  <si>
    <t>Организация  работы различных форм отдыха и оздоровления обучающихся  в летний период</t>
  </si>
  <si>
    <t>Контрольное событие 33</t>
  </si>
  <si>
    <t>Строительство обьектов социальной сферы в сельской местности</t>
  </si>
  <si>
    <t xml:space="preserve">Реализация народного проекта </t>
  </si>
  <si>
    <t>Использование финансовых средств, выделенных на реализацию проекта, в полном объёме</t>
  </si>
  <si>
    <t>Контрольное событие 34</t>
  </si>
  <si>
    <t xml:space="preserve">Основное  мероприятие. Социальная поддержка отдельных категорий обучающихся (воспитанников) образовательных организаций    
</t>
  </si>
  <si>
    <t>"Комплексный план действий</t>
  </si>
  <si>
    <t xml:space="preserve">Исполнение показателей заработной платы педагогов дополнительного образования </t>
  </si>
  <si>
    <t>Организация работы, направленной на повышение качества дополнительного образования</t>
  </si>
  <si>
    <t>100% охват  обучающихся  1- 4 классов питанием</t>
  </si>
  <si>
    <t>достижение показателя заработной платы</t>
  </si>
  <si>
    <t>Выполнение запланированных мероприятий, направленных на повышение качества дополнительного образования</t>
  </si>
  <si>
    <t>100% выполнение мероприятий, направленных на качество дополнительного образования</t>
  </si>
  <si>
    <t xml:space="preserve">100% целевое освоение средств в рамках софинансирования расходных обязательств </t>
  </si>
  <si>
    <t>Контрольное событие 35</t>
  </si>
  <si>
    <t>Контрольное событие 36</t>
  </si>
  <si>
    <t>Контрольное событие 37</t>
  </si>
  <si>
    <t>04.1.26.73020</t>
  </si>
  <si>
    <t>04.1.27.73190</t>
  </si>
  <si>
    <t>04.2.22.73190</t>
  </si>
  <si>
    <t>04.4.11.04520</t>
  </si>
  <si>
    <t>04.4.12.73190</t>
  </si>
  <si>
    <t>Основное мероприятие. Предоставление мер социальной поддержки гражданам, заключившим договор о целевом обучении</t>
  </si>
  <si>
    <t>Создание условий для обновления кадрового состава педагогических работников</t>
  </si>
  <si>
    <t xml:space="preserve">Увеличение количества выпускников, заключивших договор о целевом обучении.
Выплата  в полном объёме меры социальной поддержки гражданам, заключившим договор о целевом обучении
</t>
  </si>
  <si>
    <t xml:space="preserve">Управление образования заключило договоры   о целевом обучении с гражданами, получающими профессию по педагогическому профилю  </t>
  </si>
  <si>
    <t>Увеличение количества выпускников, заключивших договор о целевом обучении.</t>
  </si>
  <si>
    <t>Основное  мероприятие. Укрепление материально-технической базы и создание безопасных условий в муниципальных образовательных организациях .</t>
  </si>
  <si>
    <t>1.1.1.1.</t>
  </si>
  <si>
    <t>1.1.1.2.</t>
  </si>
  <si>
    <t>1.1.2.1.</t>
  </si>
  <si>
    <t>1.1.2.2.</t>
  </si>
  <si>
    <t>1.1.4.</t>
  </si>
  <si>
    <t>1.1.4.1.</t>
  </si>
  <si>
    <t>1.1.5.</t>
  </si>
  <si>
    <t>Задача 1.2. Обеспечение  качества дошкольного и общего образования.</t>
  </si>
  <si>
    <t>2.1.1.1.</t>
  </si>
  <si>
    <t>1.2.2.1.</t>
  </si>
  <si>
    <t>1.2.3.</t>
  </si>
  <si>
    <t>1.2.3.1.</t>
  </si>
  <si>
    <t>1.2.3.2.</t>
  </si>
  <si>
    <t>1.2.4.</t>
  </si>
  <si>
    <t>1.2.4.1.</t>
  </si>
  <si>
    <t>1.2.4.2.</t>
  </si>
  <si>
    <t>1.2.4.3.</t>
  </si>
  <si>
    <t>1.2.4.4.</t>
  </si>
  <si>
    <t>1.2.5.</t>
  </si>
  <si>
    <t>1.2.5.1.</t>
  </si>
  <si>
    <t>1.2.6.</t>
  </si>
  <si>
    <t>1.2.6.1.</t>
  </si>
  <si>
    <t>1.2.7.</t>
  </si>
  <si>
    <t>1.2.7.1.</t>
  </si>
  <si>
    <t>1.2.8.</t>
  </si>
  <si>
    <t>1.2.8.1.</t>
  </si>
  <si>
    <r>
      <t>Задача 1.3. Развитие кадровых ресурсов.</t>
    </r>
    <r>
      <rPr>
        <b/>
        <sz val="10"/>
        <color indexed="8"/>
        <rFont val="Calibri"/>
        <family val="2"/>
      </rPr>
      <t xml:space="preserve">
</t>
    </r>
  </si>
  <si>
    <t>1.3.1.1.</t>
  </si>
  <si>
    <t>1.3.2.1.</t>
  </si>
  <si>
    <t xml:space="preserve">Задача 2.1.  Обеспечение доступности дополнительного образования
</t>
  </si>
  <si>
    <t>2.1.1.2.</t>
  </si>
  <si>
    <t>2.2.1.1.</t>
  </si>
  <si>
    <t>2.2.1.2.</t>
  </si>
  <si>
    <t>2.2.1.3.</t>
  </si>
  <si>
    <t>2.2.2.</t>
  </si>
  <si>
    <t>2.2.2.1.</t>
  </si>
  <si>
    <t>Задача 3.1.Оздоровление, отдых детей и трудоустройство подростков</t>
  </si>
  <si>
    <t>3.1.1.1.</t>
  </si>
  <si>
    <t>3.1.2.</t>
  </si>
  <si>
    <t>3.1.2.1.</t>
  </si>
  <si>
    <t>3.1.2.2.</t>
  </si>
  <si>
    <t xml:space="preserve">Задача 4.1.  Обеспечение деятельности подведомственныхорганизаций.
</t>
  </si>
  <si>
    <t>4.1.1.</t>
  </si>
  <si>
    <t>4.1.1.1.</t>
  </si>
  <si>
    <t>4.1.1.2.</t>
  </si>
  <si>
    <t>4.1.2.</t>
  </si>
  <si>
    <t>4.1.2.1.</t>
  </si>
  <si>
    <t>1.2.1.1.</t>
  </si>
  <si>
    <t>Задача 1.1.  «Обеспечение доступности дошкольного и общего образования»</t>
  </si>
  <si>
    <t xml:space="preserve">Задача 2.2.  Повышение качества дополнительного образования
</t>
  </si>
  <si>
    <t>3.1.3.</t>
  </si>
  <si>
    <t>3.1.3.1.</t>
  </si>
  <si>
    <t>3.1.3.2.</t>
  </si>
  <si>
    <t>Основное мероприятие. Мероприятия по организации питания обучающихся 1 – 4 классов в муниципальных образовательных организаций в Республике Коми, реализующих образовательную программу начального общего образования.</t>
  </si>
  <si>
    <t xml:space="preserve">                  к постановлению администрации МР "Троицко-Печорский"   </t>
  </si>
  <si>
    <t>2020 год</t>
  </si>
  <si>
    <t>2020 год,                                                              квартал</t>
  </si>
  <si>
    <t>04.1.14.00000</t>
  </si>
  <si>
    <t>04.1.15.00000</t>
  </si>
  <si>
    <t>04.1.21.00000</t>
  </si>
  <si>
    <t>04.3.11.00000</t>
  </si>
  <si>
    <t>04.2.21.S2010</t>
  </si>
  <si>
    <t>04.1.32.00000</t>
  </si>
  <si>
    <t>04.1.31.00000</t>
  </si>
  <si>
    <t xml:space="preserve">04.1.28.S2000    </t>
  </si>
  <si>
    <t>04.1.11.04200, 04.1.11.73010</t>
  </si>
  <si>
    <t>04.1.12.04210, 04.1.12.73010</t>
  </si>
  <si>
    <t>04.1.22.04040, 04.1.22.04060</t>
  </si>
  <si>
    <t>04.1.23.00000</t>
  </si>
  <si>
    <t>04.1.24.S2010</t>
  </si>
  <si>
    <t>04.2.11.04230, 04.2.11.S2700</t>
  </si>
  <si>
    <t xml:space="preserve">04.3.12.S2040  </t>
  </si>
  <si>
    <t>1.1.2.3.</t>
  </si>
  <si>
    <t>1.1.2.4.</t>
  </si>
  <si>
    <t>1.1.2.5.</t>
  </si>
  <si>
    <t>1.1.2.6.</t>
  </si>
  <si>
    <t>Информационное обеспечение реализации ООП   ДО</t>
  </si>
  <si>
    <t>1.1.1.3.</t>
  </si>
  <si>
    <t>1.1.1.4.</t>
  </si>
  <si>
    <t xml:space="preserve">Реализация  ФГОС основного  общего образования, реализация ФГОС  начального общего образования </t>
  </si>
  <si>
    <t>80% обучающихся обучаются по ФГОС</t>
  </si>
  <si>
    <t>1.1.1.5.</t>
  </si>
  <si>
    <r>
      <t xml:space="preserve">Реализация муниципальными дошкольными организациями в Республике Коми </t>
    </r>
    <r>
      <rPr>
        <sz val="10"/>
        <rFont val="Times New Roman"/>
        <family val="1"/>
      </rPr>
      <t>образовательных прог</t>
    </r>
    <r>
      <rPr>
        <sz val="10"/>
        <color indexed="8"/>
        <rFont val="Times New Roman"/>
        <family val="1"/>
      </rPr>
      <t>рамм</t>
    </r>
  </si>
  <si>
    <t>Приобретение учебно - лабораторного оборудования для школы (в рамаках проекта "Народный бюджет")</t>
  </si>
  <si>
    <t>1.2.4.5.</t>
  </si>
  <si>
    <t>Исполнение муниципального задания орагнизацией дополнительного образования</t>
  </si>
  <si>
    <t>2.1.1.3.</t>
  </si>
  <si>
    <t>2.1.1.4.</t>
  </si>
  <si>
    <t xml:space="preserve">на 2018 год и плановый период 2019 и 2020 года </t>
  </si>
  <si>
    <t>от 14.11.2018 г. № 11/1069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</si>
</sst>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59">
    <font>
      <sz val="12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color indexed="9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color indexed="8"/>
      <name val="Calibri"/>
      <family val="2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9" fillId="30" borderId="8" applyNumberFormat="0" applyFont="0" applyAlignment="0" applyProtection="0"/>
    <xf numFmtId="9" fontId="19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4" fontId="13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4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left" wrapText="1"/>
    </xf>
    <xf numFmtId="14" fontId="12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180" fontId="13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14" fontId="16" fillId="0" borderId="10" xfId="0" applyNumberFormat="1" applyFont="1" applyFill="1" applyBorder="1" applyAlignment="1">
      <alignment horizontal="left" wrapText="1"/>
    </xf>
    <xf numFmtId="14" fontId="18" fillId="0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vertical="center"/>
    </xf>
    <xf numFmtId="14" fontId="12" fillId="0" borderId="10" xfId="0" applyNumberFormat="1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/>
    </xf>
    <xf numFmtId="14" fontId="13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4" fontId="12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/>
    </xf>
    <xf numFmtId="0" fontId="13" fillId="0" borderId="10" xfId="0" applyNumberFormat="1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14" fontId="18" fillId="0" borderId="10" xfId="0" applyNumberFormat="1" applyFont="1" applyFill="1" applyBorder="1" applyAlignment="1">
      <alignment horizontal="center" vertical="center"/>
    </xf>
    <xf numFmtId="16" fontId="13" fillId="0" borderId="10" xfId="0" applyNumberFormat="1" applyFont="1" applyFill="1" applyBorder="1" applyAlignment="1">
      <alignment horizontal="left" vertical="center"/>
    </xf>
    <xf numFmtId="16" fontId="12" fillId="0" borderId="10" xfId="0" applyNumberFormat="1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18" fillId="0" borderId="10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14" fontId="13" fillId="0" borderId="10" xfId="0" applyNumberFormat="1" applyFont="1" applyFill="1" applyBorder="1" applyAlignment="1">
      <alignment horizontal="left" wrapText="1"/>
    </xf>
    <xf numFmtId="0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2" fontId="10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wrapText="1"/>
    </xf>
    <xf numFmtId="16" fontId="12" fillId="0" borderId="10" xfId="0" applyNumberFormat="1" applyFont="1" applyFill="1" applyBorder="1" applyAlignment="1">
      <alignment horizontal="left" wrapText="1"/>
    </xf>
    <xf numFmtId="2" fontId="3" fillId="0" borderId="0" xfId="0" applyNumberFormat="1" applyFont="1" applyFill="1" applyAlignment="1">
      <alignment/>
    </xf>
    <xf numFmtId="4" fontId="56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left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3" fillId="0" borderId="13" xfId="0" applyFont="1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57" fillId="0" borderId="19" xfId="0" applyFont="1" applyFill="1" applyBorder="1" applyAlignment="1">
      <alignment horizontal="left" wrapText="1"/>
    </xf>
    <xf numFmtId="0" fontId="57" fillId="0" borderId="14" xfId="0" applyFont="1" applyFill="1" applyBorder="1" applyAlignment="1">
      <alignment horizontal="left" wrapText="1"/>
    </xf>
    <xf numFmtId="0" fontId="57" fillId="0" borderId="15" xfId="0" applyFont="1" applyFill="1" applyBorder="1" applyAlignment="1">
      <alignment horizontal="left" wrapText="1"/>
    </xf>
    <xf numFmtId="0" fontId="57" fillId="0" borderId="0" xfId="0" applyFont="1" applyFill="1" applyAlignment="1">
      <alignment horizontal="left" wrapText="1"/>
    </xf>
    <xf numFmtId="0" fontId="57" fillId="0" borderId="16" xfId="0" applyFont="1" applyFill="1" applyBorder="1" applyAlignment="1">
      <alignment horizontal="left" wrapText="1"/>
    </xf>
    <xf numFmtId="0" fontId="57" fillId="0" borderId="17" xfId="0" applyFont="1" applyFill="1" applyBorder="1" applyAlignment="1">
      <alignment horizontal="left" wrapText="1"/>
    </xf>
    <xf numFmtId="0" fontId="57" fillId="0" borderId="20" xfId="0" applyFont="1" applyFill="1" applyBorder="1" applyAlignment="1">
      <alignment horizontal="left" wrapText="1"/>
    </xf>
    <xf numFmtId="0" fontId="57" fillId="0" borderId="18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58" fillId="0" borderId="19" xfId="0" applyFont="1" applyFill="1" applyBorder="1" applyAlignment="1">
      <alignment horizontal="left" wrapText="1"/>
    </xf>
    <xf numFmtId="0" fontId="58" fillId="0" borderId="14" xfId="0" applyFont="1" applyFill="1" applyBorder="1" applyAlignment="1">
      <alignment horizontal="left" wrapText="1"/>
    </xf>
    <xf numFmtId="0" fontId="58" fillId="0" borderId="15" xfId="0" applyFont="1" applyFill="1" applyBorder="1" applyAlignment="1">
      <alignment horizontal="left" wrapText="1"/>
    </xf>
    <xf numFmtId="0" fontId="58" fillId="0" borderId="0" xfId="0" applyFont="1" applyFill="1" applyAlignment="1">
      <alignment horizontal="left" wrapText="1"/>
    </xf>
    <xf numFmtId="0" fontId="58" fillId="0" borderId="16" xfId="0" applyFont="1" applyFill="1" applyBorder="1" applyAlignment="1">
      <alignment horizontal="left" wrapText="1"/>
    </xf>
    <xf numFmtId="0" fontId="58" fillId="0" borderId="17" xfId="0" applyFont="1" applyFill="1" applyBorder="1" applyAlignment="1">
      <alignment horizontal="left" wrapText="1"/>
    </xf>
    <xf numFmtId="0" fontId="58" fillId="0" borderId="20" xfId="0" applyFont="1" applyFill="1" applyBorder="1" applyAlignment="1">
      <alignment horizontal="left" wrapText="1"/>
    </xf>
    <xf numFmtId="0" fontId="58" fillId="0" borderId="18" xfId="0" applyFont="1" applyFill="1" applyBorder="1" applyAlignment="1">
      <alignment horizontal="left" wrapText="1"/>
    </xf>
    <xf numFmtId="0" fontId="13" fillId="0" borderId="10" xfId="0" applyNumberFormat="1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13" fillId="0" borderId="10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/>
    </xf>
    <xf numFmtId="4" fontId="13" fillId="0" borderId="21" xfId="0" applyNumberFormat="1" applyFont="1" applyFill="1" applyBorder="1" applyAlignment="1">
      <alignment horizontal="center" vertical="center" wrapText="1"/>
    </xf>
    <xf numFmtId="4" fontId="13" fillId="0" borderId="22" xfId="0" applyNumberFormat="1" applyFont="1" applyFill="1" applyBorder="1" applyAlignment="1">
      <alignment horizontal="center" vertical="center" wrapText="1"/>
    </xf>
    <xf numFmtId="4" fontId="13" fillId="0" borderId="23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16" fontId="13" fillId="0" borderId="10" xfId="0" applyNumberFormat="1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18" fillId="0" borderId="16" xfId="0" applyFont="1" applyFill="1" applyBorder="1" applyAlignment="1">
      <alignment horizontal="left" wrapText="1"/>
    </xf>
    <xf numFmtId="0" fontId="18" fillId="0" borderId="17" xfId="0" applyFont="1" applyFill="1" applyBorder="1" applyAlignment="1">
      <alignment horizontal="left" wrapText="1"/>
    </xf>
    <xf numFmtId="0" fontId="18" fillId="0" borderId="20" xfId="0" applyFont="1" applyFill="1" applyBorder="1" applyAlignment="1">
      <alignment horizontal="left" wrapText="1"/>
    </xf>
    <xf numFmtId="0" fontId="18" fillId="0" borderId="18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1" xfId="0" applyNumberFormat="1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/>
    </xf>
    <xf numFmtId="0" fontId="18" fillId="0" borderId="24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horizontal="left" wrapText="1"/>
    </xf>
    <xf numFmtId="0" fontId="18" fillId="0" borderId="24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wrapText="1"/>
    </xf>
    <xf numFmtId="16" fontId="13" fillId="0" borderId="10" xfId="0" applyNumberFormat="1" applyFont="1" applyFill="1" applyBorder="1" applyAlignment="1">
      <alignment horizontal="left" wrapText="1"/>
    </xf>
    <xf numFmtId="16" fontId="12" fillId="0" borderId="10" xfId="0" applyNumberFormat="1" applyFont="1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7" fillId="0" borderId="11" xfId="0" applyFont="1" applyFill="1" applyBorder="1" applyAlignment="1">
      <alignment horizontal="left" wrapText="1"/>
    </xf>
    <xf numFmtId="0" fontId="17" fillId="0" borderId="12" xfId="0" applyFont="1" applyFill="1" applyBorder="1" applyAlignment="1">
      <alignment horizontal="left" wrapText="1"/>
    </xf>
    <xf numFmtId="0" fontId="17" fillId="0" borderId="24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57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12" fillId="0" borderId="13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7" fillId="0" borderId="13" xfId="0" applyFont="1" applyFill="1" applyBorder="1" applyAlignment="1">
      <alignment horizontal="left" wrapText="1"/>
    </xf>
    <xf numFmtId="0" fontId="17" fillId="0" borderId="14" xfId="0" applyFont="1" applyFill="1" applyBorder="1" applyAlignment="1">
      <alignment horizontal="left" wrapText="1"/>
    </xf>
    <xf numFmtId="0" fontId="17" fillId="0" borderId="15" xfId="0" applyFont="1" applyFill="1" applyBorder="1" applyAlignment="1">
      <alignment horizontal="left" wrapText="1"/>
    </xf>
    <xf numFmtId="0" fontId="17" fillId="0" borderId="16" xfId="0" applyFont="1" applyFill="1" applyBorder="1" applyAlignment="1">
      <alignment horizontal="left" wrapText="1"/>
    </xf>
    <xf numFmtId="0" fontId="17" fillId="0" borderId="17" xfId="0" applyFont="1" applyFill="1" applyBorder="1" applyAlignment="1">
      <alignment horizontal="left" wrapText="1"/>
    </xf>
    <xf numFmtId="0" fontId="17" fillId="0" borderId="18" xfId="0" applyFont="1" applyFill="1" applyBorder="1" applyAlignment="1">
      <alignment horizontal="left" wrapText="1"/>
    </xf>
    <xf numFmtId="0" fontId="17" fillId="0" borderId="19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7" fillId="0" borderId="20" xfId="0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 wrapText="1"/>
    </xf>
    <xf numFmtId="0" fontId="13" fillId="0" borderId="20" xfId="0" applyFont="1" applyFill="1" applyBorder="1" applyAlignment="1">
      <alignment horizontal="left" wrapText="1"/>
    </xf>
    <xf numFmtId="0" fontId="13" fillId="0" borderId="18" xfId="0" applyFont="1" applyFill="1" applyBorder="1" applyAlignment="1">
      <alignment horizontal="left" wrapText="1"/>
    </xf>
    <xf numFmtId="0" fontId="19" fillId="32" borderId="0" xfId="0" applyFont="1" applyFill="1" applyAlignment="1">
      <alignment vertical="center"/>
    </xf>
    <xf numFmtId="0" fontId="12" fillId="32" borderId="10" xfId="0" applyFont="1" applyFill="1" applyBorder="1" applyAlignment="1">
      <alignment horizontal="center" vertical="center" wrapText="1"/>
    </xf>
    <xf numFmtId="4" fontId="12" fillId="32" borderId="10" xfId="0" applyNumberFormat="1" applyFont="1" applyFill="1" applyBorder="1" applyAlignment="1">
      <alignment horizontal="center" vertical="center" wrapText="1"/>
    </xf>
    <xf numFmtId="4" fontId="12" fillId="32" borderId="11" xfId="0" applyNumberFormat="1" applyFont="1" applyFill="1" applyBorder="1" applyAlignment="1">
      <alignment horizontal="center" vertical="center" wrapText="1"/>
    </xf>
    <xf numFmtId="4" fontId="56" fillId="32" borderId="10" xfId="0" applyNumberFormat="1" applyFont="1" applyFill="1" applyBorder="1" applyAlignment="1">
      <alignment horizontal="center" vertical="center" wrapText="1"/>
    </xf>
    <xf numFmtId="2" fontId="12" fillId="32" borderId="10" xfId="0" applyNumberFormat="1" applyFont="1" applyFill="1" applyBorder="1" applyAlignment="1">
      <alignment horizontal="center" vertical="center" wrapText="1"/>
    </xf>
    <xf numFmtId="2" fontId="13" fillId="32" borderId="10" xfId="0" applyNumberFormat="1" applyFont="1" applyFill="1" applyBorder="1" applyAlignment="1">
      <alignment horizontal="center" vertical="center" wrapText="1"/>
    </xf>
    <xf numFmtId="4" fontId="13" fillId="32" borderId="10" xfId="0" applyNumberFormat="1" applyFont="1" applyFill="1" applyBorder="1" applyAlignment="1">
      <alignment horizontal="center" vertical="center" wrapText="1"/>
    </xf>
    <xf numFmtId="4" fontId="12" fillId="32" borderId="10" xfId="0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4" fontId="13" fillId="32" borderId="10" xfId="0" applyNumberFormat="1" applyFont="1" applyFill="1" applyBorder="1" applyAlignment="1">
      <alignment horizontal="center" vertical="center"/>
    </xf>
    <xf numFmtId="4" fontId="16" fillId="32" borderId="10" xfId="0" applyNumberFormat="1" applyFont="1" applyFill="1" applyBorder="1" applyAlignment="1">
      <alignment horizontal="center" vertical="center"/>
    </xf>
    <xf numFmtId="0" fontId="18" fillId="32" borderId="10" xfId="0" applyFont="1" applyFill="1" applyBorder="1" applyAlignment="1">
      <alignment horizontal="center" vertical="center"/>
    </xf>
    <xf numFmtId="4" fontId="13" fillId="32" borderId="21" xfId="0" applyNumberFormat="1" applyFont="1" applyFill="1" applyBorder="1" applyAlignment="1">
      <alignment horizontal="center" vertical="center" wrapText="1"/>
    </xf>
    <xf numFmtId="4" fontId="13" fillId="32" borderId="22" xfId="0" applyNumberFormat="1" applyFont="1" applyFill="1" applyBorder="1" applyAlignment="1">
      <alignment horizontal="center" vertical="center" wrapText="1"/>
    </xf>
    <xf numFmtId="4" fontId="13" fillId="32" borderId="23" xfId="0" applyNumberFormat="1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center" vertical="center"/>
    </xf>
    <xf numFmtId="4" fontId="3" fillId="32" borderId="0" xfId="0" applyNumberFormat="1" applyFont="1" applyFill="1" applyAlignment="1">
      <alignment horizontal="center" vertical="center"/>
    </xf>
    <xf numFmtId="0" fontId="3" fillId="32" borderId="0" xfId="0" applyFont="1" applyFill="1" applyAlignment="1">
      <alignment horizontal="center" vertical="center"/>
    </xf>
    <xf numFmtId="0" fontId="20" fillId="32" borderId="0" xfId="0" applyFont="1" applyFill="1" applyAlignment="1">
      <alignment horizontal="right" vertical="top" wrapText="1"/>
    </xf>
    <xf numFmtId="0" fontId="0" fillId="32" borderId="0" xfId="0" applyFill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72;&#1073;&#1083;&#1080;&#1094;&#1072;%205%20&#1085;&#1086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">
          <cell r="K10">
            <v>337178685.99999994</v>
          </cell>
        </row>
        <row r="19">
          <cell r="K19">
            <v>51856453.21</v>
          </cell>
        </row>
        <row r="24">
          <cell r="K24">
            <v>222437889.82999998</v>
          </cell>
        </row>
        <row r="32">
          <cell r="K32">
            <v>765800</v>
          </cell>
        </row>
        <row r="41">
          <cell r="K41">
            <v>814500</v>
          </cell>
        </row>
        <row r="49">
          <cell r="K49">
            <v>12677504</v>
          </cell>
        </row>
        <row r="58">
          <cell r="K58">
            <v>2408100</v>
          </cell>
        </row>
        <row r="61">
          <cell r="K61">
            <v>5912122</v>
          </cell>
        </row>
        <row r="75">
          <cell r="K75">
            <v>11565116.96</v>
          </cell>
        </row>
        <row r="84">
          <cell r="K84">
            <v>0</v>
          </cell>
        </row>
        <row r="94">
          <cell r="K94">
            <v>1282024</v>
          </cell>
        </row>
        <row r="102">
          <cell r="K102">
            <v>20875148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11"/>
  <sheetViews>
    <sheetView tabSelected="1" view="pageBreakPreview" zoomScale="78" zoomScaleNormal="93" zoomScaleSheetLayoutView="78" zoomScalePageLayoutView="120" workbookViewId="0" topLeftCell="A1">
      <selection activeCell="K3" sqref="K3:Z5"/>
    </sheetView>
  </sheetViews>
  <sheetFormatPr defaultColWidth="8.75390625" defaultRowHeight="15.75"/>
  <cols>
    <col min="1" max="1" width="6.875" style="59" customWidth="1"/>
    <col min="2" max="2" width="20.25390625" style="60" customWidth="1"/>
    <col min="3" max="3" width="4.625" style="60" customWidth="1"/>
    <col min="4" max="4" width="19.375" style="61" customWidth="1"/>
    <col min="5" max="5" width="16.875" style="62" customWidth="1"/>
    <col min="6" max="6" width="26.25390625" style="63" customWidth="1"/>
    <col min="7" max="7" width="11.125" style="64" bestFit="1" customWidth="1"/>
    <col min="8" max="8" width="9.375" style="64" customWidth="1"/>
    <col min="9" max="9" width="11.75390625" style="65" customWidth="1"/>
    <col min="10" max="10" width="4.75390625" style="65" customWidth="1"/>
    <col min="11" max="11" width="19.75390625" style="65" customWidth="1"/>
    <col min="12" max="12" width="16.875" style="214" customWidth="1"/>
    <col min="13" max="13" width="14.25390625" style="65" customWidth="1"/>
    <col min="14" max="14" width="12.00390625" style="65" customWidth="1"/>
    <col min="15" max="26" width="3.00390625" style="66" customWidth="1"/>
    <col min="27" max="16384" width="8.75390625" style="66" customWidth="1"/>
  </cols>
  <sheetData>
    <row r="1" spans="9:26" ht="15.75">
      <c r="I1" s="73"/>
      <c r="J1" s="73"/>
      <c r="K1" s="73"/>
      <c r="L1" s="196"/>
      <c r="M1" s="176" t="s">
        <v>13</v>
      </c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</row>
    <row r="2" spans="8:26" ht="15.75">
      <c r="H2" s="75"/>
      <c r="I2" s="176" t="s">
        <v>290</v>
      </c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</row>
    <row r="3" spans="11:26" ht="12" customHeight="1">
      <c r="K3" s="215" t="s">
        <v>325</v>
      </c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</row>
    <row r="4" spans="11:26" ht="17.25" customHeight="1"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</row>
    <row r="5" spans="2:26" ht="12">
      <c r="B5" s="173" t="s">
        <v>0</v>
      </c>
      <c r="C5" s="173"/>
      <c r="D5" s="173"/>
      <c r="E5" s="173"/>
      <c r="F5" s="173"/>
      <c r="G5" s="173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</row>
    <row r="6" spans="2:26" ht="20.25" customHeight="1">
      <c r="B6" s="76"/>
      <c r="C6" s="76"/>
      <c r="D6" s="76"/>
      <c r="E6" s="76"/>
      <c r="F6" s="76"/>
      <c r="G6" s="76"/>
      <c r="K6" s="90"/>
      <c r="L6" s="177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</row>
    <row r="7" spans="2:26" ht="18.75">
      <c r="B7" s="171" t="s">
        <v>214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</row>
    <row r="8" spans="2:26" ht="18.75">
      <c r="B8" s="171" t="s">
        <v>143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</row>
    <row r="9" spans="2:26" ht="18.75">
      <c r="B9" s="172" t="s">
        <v>324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</row>
    <row r="10" spans="2:14" ht="2.25" customHeight="1">
      <c r="B10" s="173" t="s">
        <v>1</v>
      </c>
      <c r="C10" s="173"/>
      <c r="D10" s="173"/>
      <c r="E10" s="173"/>
      <c r="F10" s="173"/>
      <c r="G10" s="173"/>
      <c r="L10" s="174" t="s">
        <v>1</v>
      </c>
      <c r="M10" s="174"/>
      <c r="N10" s="174"/>
    </row>
    <row r="11" spans="1:26" s="65" customFormat="1" ht="36.75" customHeight="1">
      <c r="A11" s="158" t="s">
        <v>3</v>
      </c>
      <c r="B11" s="159" t="s">
        <v>4</v>
      </c>
      <c r="C11" s="159" t="s">
        <v>12</v>
      </c>
      <c r="D11" s="175" t="s">
        <v>5</v>
      </c>
      <c r="E11" s="159" t="s">
        <v>35</v>
      </c>
      <c r="F11" s="159" t="s">
        <v>6</v>
      </c>
      <c r="G11" s="158" t="s">
        <v>7</v>
      </c>
      <c r="H11" s="158" t="s">
        <v>8</v>
      </c>
      <c r="I11" s="159" t="s">
        <v>14</v>
      </c>
      <c r="J11" s="159" t="s">
        <v>2</v>
      </c>
      <c r="K11" s="159" t="s">
        <v>15</v>
      </c>
      <c r="L11" s="159"/>
      <c r="M11" s="159"/>
      <c r="N11" s="159"/>
      <c r="O11" s="170" t="s">
        <v>10</v>
      </c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</row>
    <row r="12" spans="1:26" s="65" customFormat="1" ht="35.25" customHeight="1">
      <c r="A12" s="158"/>
      <c r="B12" s="159"/>
      <c r="C12" s="159"/>
      <c r="D12" s="175"/>
      <c r="E12" s="159"/>
      <c r="F12" s="159"/>
      <c r="G12" s="158"/>
      <c r="H12" s="158"/>
      <c r="I12" s="159"/>
      <c r="J12" s="159"/>
      <c r="K12" s="159" t="s">
        <v>9</v>
      </c>
      <c r="L12" s="159" t="s">
        <v>16</v>
      </c>
      <c r="M12" s="159"/>
      <c r="N12" s="159"/>
      <c r="O12" s="159" t="s">
        <v>181</v>
      </c>
      <c r="P12" s="159"/>
      <c r="Q12" s="159"/>
      <c r="R12" s="159"/>
      <c r="S12" s="159" t="s">
        <v>187</v>
      </c>
      <c r="T12" s="159"/>
      <c r="U12" s="159"/>
      <c r="V12" s="159"/>
      <c r="W12" s="159" t="s">
        <v>292</v>
      </c>
      <c r="X12" s="159"/>
      <c r="Y12" s="159"/>
      <c r="Z12" s="159"/>
    </row>
    <row r="13" spans="1:26" s="65" customFormat="1" ht="37.5" customHeight="1">
      <c r="A13" s="158"/>
      <c r="B13" s="159"/>
      <c r="C13" s="159"/>
      <c r="D13" s="175"/>
      <c r="E13" s="159"/>
      <c r="F13" s="159"/>
      <c r="G13" s="158"/>
      <c r="H13" s="158"/>
      <c r="I13" s="159"/>
      <c r="J13" s="159"/>
      <c r="K13" s="159"/>
      <c r="L13" s="197" t="s">
        <v>180</v>
      </c>
      <c r="M13" s="8" t="s">
        <v>188</v>
      </c>
      <c r="N13" s="8" t="s">
        <v>291</v>
      </c>
      <c r="O13" s="9">
        <v>1</v>
      </c>
      <c r="P13" s="9">
        <v>2</v>
      </c>
      <c r="Q13" s="9">
        <v>3</v>
      </c>
      <c r="R13" s="9">
        <v>4</v>
      </c>
      <c r="S13" s="9">
        <v>1</v>
      </c>
      <c r="T13" s="9">
        <v>2</v>
      </c>
      <c r="U13" s="9">
        <v>3</v>
      </c>
      <c r="V13" s="9">
        <v>4</v>
      </c>
      <c r="W13" s="9">
        <v>1</v>
      </c>
      <c r="X13" s="9">
        <v>2</v>
      </c>
      <c r="Y13" s="9">
        <v>3</v>
      </c>
      <c r="Z13" s="9">
        <v>4</v>
      </c>
    </row>
    <row r="14" spans="1:26" s="77" customFormat="1" ht="12.75">
      <c r="A14" s="10">
        <v>1</v>
      </c>
      <c r="B14" s="8">
        <v>1</v>
      </c>
      <c r="C14" s="8">
        <v>2</v>
      </c>
      <c r="D14" s="8">
        <v>3</v>
      </c>
      <c r="E14" s="8">
        <v>4</v>
      </c>
      <c r="F14" s="8">
        <v>5</v>
      </c>
      <c r="G14" s="7">
        <v>6</v>
      </c>
      <c r="H14" s="7">
        <v>7</v>
      </c>
      <c r="I14" s="8">
        <v>8</v>
      </c>
      <c r="J14" s="8">
        <v>9</v>
      </c>
      <c r="K14" s="8">
        <v>10</v>
      </c>
      <c r="L14" s="197">
        <v>11</v>
      </c>
      <c r="M14" s="8">
        <v>12</v>
      </c>
      <c r="N14" s="8">
        <v>13</v>
      </c>
      <c r="O14" s="11">
        <v>14</v>
      </c>
      <c r="P14" s="11">
        <v>15</v>
      </c>
      <c r="Q14" s="11">
        <v>16</v>
      </c>
      <c r="R14" s="11">
        <v>17</v>
      </c>
      <c r="S14" s="11">
        <v>18</v>
      </c>
      <c r="T14" s="11">
        <v>19</v>
      </c>
      <c r="U14" s="11">
        <v>20</v>
      </c>
      <c r="V14" s="11">
        <v>21</v>
      </c>
      <c r="W14" s="11">
        <v>22</v>
      </c>
      <c r="X14" s="11">
        <v>23</v>
      </c>
      <c r="Y14" s="11">
        <v>24</v>
      </c>
      <c r="Z14" s="11">
        <v>25</v>
      </c>
    </row>
    <row r="15" spans="1:26" ht="15" customHeight="1">
      <c r="A15" s="118" t="s">
        <v>139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</row>
    <row r="16" spans="1:26" ht="15" customHeight="1">
      <c r="A16" s="134" t="s">
        <v>284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26" s="68" customFormat="1" ht="56.25" customHeight="1">
      <c r="A17" s="14" t="s">
        <v>31</v>
      </c>
      <c r="B17" s="152" t="s">
        <v>41</v>
      </c>
      <c r="C17" s="152"/>
      <c r="D17" s="152"/>
      <c r="E17" s="152"/>
      <c r="F17" s="16" t="s">
        <v>189</v>
      </c>
      <c r="G17" s="17">
        <v>43101</v>
      </c>
      <c r="H17" s="17">
        <v>44196</v>
      </c>
      <c r="I17" s="18" t="s">
        <v>301</v>
      </c>
      <c r="J17" s="12">
        <v>4</v>
      </c>
      <c r="K17" s="5">
        <f>L17+M17+N17</f>
        <v>113970453.21000001</v>
      </c>
      <c r="L17" s="198">
        <f>L18+L19</f>
        <v>51856453.21</v>
      </c>
      <c r="M17" s="4">
        <f>M19</f>
        <v>31107000</v>
      </c>
      <c r="N17" s="4">
        <f>N19</f>
        <v>31007000</v>
      </c>
      <c r="O17" s="19" t="s">
        <v>11</v>
      </c>
      <c r="P17" s="19" t="s">
        <v>11</v>
      </c>
      <c r="Q17" s="19" t="s">
        <v>11</v>
      </c>
      <c r="R17" s="19" t="s">
        <v>11</v>
      </c>
      <c r="S17" s="19" t="s">
        <v>11</v>
      </c>
      <c r="T17" s="19" t="s">
        <v>11</v>
      </c>
      <c r="U17" s="19" t="s">
        <v>11</v>
      </c>
      <c r="V17" s="19" t="s">
        <v>11</v>
      </c>
      <c r="W17" s="19" t="s">
        <v>11</v>
      </c>
      <c r="X17" s="19" t="s">
        <v>11</v>
      </c>
      <c r="Y17" s="19" t="s">
        <v>11</v>
      </c>
      <c r="Z17" s="19" t="s">
        <v>11</v>
      </c>
    </row>
    <row r="18" spans="1:26" ht="55.5" customHeight="1">
      <c r="A18" s="20" t="s">
        <v>236</v>
      </c>
      <c r="B18" s="3" t="s">
        <v>42</v>
      </c>
      <c r="C18" s="3"/>
      <c r="D18" s="3" t="s">
        <v>184</v>
      </c>
      <c r="E18" s="3" t="s">
        <v>37</v>
      </c>
      <c r="F18" s="3" t="s">
        <v>190</v>
      </c>
      <c r="G18" s="21">
        <v>43101</v>
      </c>
      <c r="H18" s="21">
        <v>44196</v>
      </c>
      <c r="I18" s="8"/>
      <c r="J18" s="8"/>
      <c r="K18" s="5">
        <v>0</v>
      </c>
      <c r="L18" s="198">
        <v>0</v>
      </c>
      <c r="M18" s="4">
        <v>0</v>
      </c>
      <c r="N18" s="4">
        <v>0</v>
      </c>
      <c r="O18" s="9"/>
      <c r="P18" s="9"/>
      <c r="Q18" s="9"/>
      <c r="R18" s="9" t="s">
        <v>11</v>
      </c>
      <c r="S18" s="9"/>
      <c r="T18" s="9"/>
      <c r="U18" s="9"/>
      <c r="V18" s="9" t="s">
        <v>11</v>
      </c>
      <c r="W18" s="9"/>
      <c r="X18" s="9"/>
      <c r="Y18" s="9"/>
      <c r="Z18" s="9" t="s">
        <v>11</v>
      </c>
    </row>
    <row r="19" spans="1:26" ht="61.5" customHeight="1">
      <c r="A19" s="20" t="s">
        <v>237</v>
      </c>
      <c r="B19" s="3" t="s">
        <v>44</v>
      </c>
      <c r="C19" s="3"/>
      <c r="D19" s="3" t="s">
        <v>183</v>
      </c>
      <c r="E19" s="3" t="s">
        <v>37</v>
      </c>
      <c r="F19" s="3" t="s">
        <v>125</v>
      </c>
      <c r="G19" s="21">
        <v>43101</v>
      </c>
      <c r="H19" s="21">
        <v>44196</v>
      </c>
      <c r="I19" s="8"/>
      <c r="J19" s="8"/>
      <c r="K19" s="5">
        <f>L19+M19+N19</f>
        <v>113970453.21000001</v>
      </c>
      <c r="L19" s="199">
        <f>'[1]Лист1'!$K$19</f>
        <v>51856453.21</v>
      </c>
      <c r="M19" s="4">
        <f>4300000+26807000</f>
        <v>31107000</v>
      </c>
      <c r="N19" s="4">
        <f>4200000+26807000</f>
        <v>31007000</v>
      </c>
      <c r="O19" s="9" t="s">
        <v>11</v>
      </c>
      <c r="P19" s="9" t="s">
        <v>11</v>
      </c>
      <c r="Q19" s="9" t="s">
        <v>11</v>
      </c>
      <c r="R19" s="9" t="s">
        <v>11</v>
      </c>
      <c r="S19" s="9" t="s">
        <v>11</v>
      </c>
      <c r="T19" s="9" t="s">
        <v>11</v>
      </c>
      <c r="U19" s="9" t="s">
        <v>11</v>
      </c>
      <c r="V19" s="9" t="s">
        <v>11</v>
      </c>
      <c r="W19" s="9" t="s">
        <v>11</v>
      </c>
      <c r="X19" s="9" t="s">
        <v>11</v>
      </c>
      <c r="Y19" s="9" t="s">
        <v>11</v>
      </c>
      <c r="Z19" s="9" t="s">
        <v>11</v>
      </c>
    </row>
    <row r="20" spans="1:27" ht="63" customHeight="1">
      <c r="A20" s="85" t="s">
        <v>313</v>
      </c>
      <c r="B20" s="3" t="s">
        <v>192</v>
      </c>
      <c r="C20" s="3"/>
      <c r="D20" s="3" t="s">
        <v>184</v>
      </c>
      <c r="E20" s="3" t="s">
        <v>37</v>
      </c>
      <c r="F20" s="3" t="s">
        <v>193</v>
      </c>
      <c r="G20" s="21">
        <v>43101</v>
      </c>
      <c r="H20" s="21">
        <v>44196</v>
      </c>
      <c r="I20" s="8"/>
      <c r="J20" s="8"/>
      <c r="K20" s="5">
        <v>0</v>
      </c>
      <c r="L20" s="198">
        <v>0</v>
      </c>
      <c r="M20" s="4">
        <v>0</v>
      </c>
      <c r="N20" s="4">
        <v>0</v>
      </c>
      <c r="O20" s="9" t="s">
        <v>11</v>
      </c>
      <c r="P20" s="9" t="s">
        <v>11</v>
      </c>
      <c r="Q20" s="9" t="s">
        <v>11</v>
      </c>
      <c r="R20" s="9" t="s">
        <v>11</v>
      </c>
      <c r="S20" s="9" t="s">
        <v>11</v>
      </c>
      <c r="T20" s="9" t="s">
        <v>11</v>
      </c>
      <c r="U20" s="9" t="s">
        <v>11</v>
      </c>
      <c r="V20" s="9" t="s">
        <v>11</v>
      </c>
      <c r="W20" s="9" t="s">
        <v>11</v>
      </c>
      <c r="X20" s="9" t="s">
        <v>11</v>
      </c>
      <c r="Y20" s="9" t="s">
        <v>11</v>
      </c>
      <c r="Z20" s="9" t="s">
        <v>11</v>
      </c>
      <c r="AA20" s="86"/>
    </row>
    <row r="21" spans="1:26" ht="50.25" customHeight="1">
      <c r="A21" s="85" t="s">
        <v>314</v>
      </c>
      <c r="B21" s="3" t="s">
        <v>312</v>
      </c>
      <c r="C21" s="3"/>
      <c r="D21" s="3" t="s">
        <v>183</v>
      </c>
      <c r="E21" s="3" t="s">
        <v>182</v>
      </c>
      <c r="F21" s="3" t="s">
        <v>194</v>
      </c>
      <c r="G21" s="21">
        <v>43101</v>
      </c>
      <c r="H21" s="21">
        <v>44196</v>
      </c>
      <c r="I21" s="8"/>
      <c r="J21" s="8"/>
      <c r="K21" s="5">
        <v>0</v>
      </c>
      <c r="L21" s="198">
        <v>0</v>
      </c>
      <c r="M21" s="4">
        <v>0</v>
      </c>
      <c r="N21" s="4">
        <v>0</v>
      </c>
      <c r="O21" s="9" t="s">
        <v>11</v>
      </c>
      <c r="P21" s="9" t="s">
        <v>11</v>
      </c>
      <c r="Q21" s="9" t="s">
        <v>11</v>
      </c>
      <c r="R21" s="9" t="s">
        <v>11</v>
      </c>
      <c r="S21" s="9" t="s">
        <v>11</v>
      </c>
      <c r="T21" s="9" t="s">
        <v>11</v>
      </c>
      <c r="U21" s="9" t="s">
        <v>11</v>
      </c>
      <c r="V21" s="9" t="s">
        <v>11</v>
      </c>
      <c r="W21" s="9" t="s">
        <v>11</v>
      </c>
      <c r="X21" s="9" t="s">
        <v>11</v>
      </c>
      <c r="Y21" s="9" t="s">
        <v>11</v>
      </c>
      <c r="Z21" s="9" t="s">
        <v>11</v>
      </c>
    </row>
    <row r="22" spans="1:26" ht="81" customHeight="1">
      <c r="A22" s="85" t="s">
        <v>317</v>
      </c>
      <c r="B22" s="3" t="s">
        <v>318</v>
      </c>
      <c r="C22" s="3"/>
      <c r="D22" s="3" t="str">
        <f>D21</f>
        <v>начальник Управления образования</v>
      </c>
      <c r="E22" s="3" t="str">
        <f>E21</f>
        <v>Управление образования </v>
      </c>
      <c r="F22" s="3" t="s">
        <v>36</v>
      </c>
      <c r="G22" s="21">
        <v>43101</v>
      </c>
      <c r="H22" s="21">
        <v>44196</v>
      </c>
      <c r="I22" s="18"/>
      <c r="J22" s="8"/>
      <c r="K22" s="5">
        <f>L22+M22+N22</f>
        <v>0</v>
      </c>
      <c r="L22" s="200">
        <v>0</v>
      </c>
      <c r="M22" s="87">
        <v>0</v>
      </c>
      <c r="N22" s="87">
        <v>0</v>
      </c>
      <c r="O22" s="9" t="s">
        <v>11</v>
      </c>
      <c r="P22" s="9" t="s">
        <v>11</v>
      </c>
      <c r="Q22" s="9" t="s">
        <v>11</v>
      </c>
      <c r="R22" s="9" t="s">
        <v>11</v>
      </c>
      <c r="S22" s="9" t="s">
        <v>11</v>
      </c>
      <c r="T22" s="9" t="s">
        <v>11</v>
      </c>
      <c r="U22" s="9" t="s">
        <v>11</v>
      </c>
      <c r="V22" s="9" t="s">
        <v>11</v>
      </c>
      <c r="W22" s="9" t="s">
        <v>11</v>
      </c>
      <c r="X22" s="9" t="s">
        <v>11</v>
      </c>
      <c r="Y22" s="9" t="s">
        <v>11</v>
      </c>
      <c r="Z22" s="9" t="s">
        <v>11</v>
      </c>
    </row>
    <row r="23" spans="1:26" s="68" customFormat="1" ht="97.5" customHeight="1">
      <c r="A23" s="15" t="s">
        <v>32</v>
      </c>
      <c r="B23" s="167" t="s">
        <v>46</v>
      </c>
      <c r="C23" s="168"/>
      <c r="D23" s="168"/>
      <c r="E23" s="169"/>
      <c r="F23" s="16" t="s">
        <v>191</v>
      </c>
      <c r="G23" s="21">
        <v>43101</v>
      </c>
      <c r="H23" s="21">
        <v>44196</v>
      </c>
      <c r="I23" s="18" t="s">
        <v>302</v>
      </c>
      <c r="J23" s="12">
        <v>4</v>
      </c>
      <c r="K23" s="5">
        <f>L23+M23+N23</f>
        <v>525019689.83</v>
      </c>
      <c r="L23" s="198">
        <f>L24+L25</f>
        <v>222437889.82999998</v>
      </c>
      <c r="M23" s="4">
        <f>M25</f>
        <v>151790900</v>
      </c>
      <c r="N23" s="4">
        <f>N25</f>
        <v>150790900</v>
      </c>
      <c r="O23" s="19" t="s">
        <v>11</v>
      </c>
      <c r="P23" s="19" t="s">
        <v>11</v>
      </c>
      <c r="Q23" s="19" t="s">
        <v>11</v>
      </c>
      <c r="R23" s="19" t="s">
        <v>11</v>
      </c>
      <c r="S23" s="19" t="s">
        <v>11</v>
      </c>
      <c r="T23" s="19" t="s">
        <v>11</v>
      </c>
      <c r="U23" s="19" t="s">
        <v>11</v>
      </c>
      <c r="V23" s="19" t="s">
        <v>11</v>
      </c>
      <c r="W23" s="19" t="s">
        <v>11</v>
      </c>
      <c r="X23" s="19" t="s">
        <v>11</v>
      </c>
      <c r="Y23" s="19" t="s">
        <v>11</v>
      </c>
      <c r="Z23" s="19" t="s">
        <v>11</v>
      </c>
    </row>
    <row r="24" spans="1:26" ht="54.75" customHeight="1">
      <c r="A24" s="15" t="s">
        <v>238</v>
      </c>
      <c r="B24" s="3" t="s">
        <v>42</v>
      </c>
      <c r="C24" s="23"/>
      <c r="D24" s="3" t="s">
        <v>184</v>
      </c>
      <c r="E24" s="3" t="s">
        <v>37</v>
      </c>
      <c r="F24" s="3" t="s">
        <v>190</v>
      </c>
      <c r="G24" s="21">
        <v>43101</v>
      </c>
      <c r="H24" s="21">
        <v>44196</v>
      </c>
      <c r="I24" s="8"/>
      <c r="J24" s="8"/>
      <c r="K24" s="5">
        <v>0</v>
      </c>
      <c r="L24" s="198">
        <v>0</v>
      </c>
      <c r="M24" s="4">
        <v>0</v>
      </c>
      <c r="N24" s="4">
        <v>0</v>
      </c>
      <c r="O24" s="9" t="s">
        <v>11</v>
      </c>
      <c r="P24" s="9" t="s">
        <v>11</v>
      </c>
      <c r="Q24" s="9" t="s">
        <v>11</v>
      </c>
      <c r="R24" s="9" t="s">
        <v>11</v>
      </c>
      <c r="S24" s="9" t="s">
        <v>11</v>
      </c>
      <c r="T24" s="9" t="s">
        <v>11</v>
      </c>
      <c r="U24" s="9" t="s">
        <v>11</v>
      </c>
      <c r="V24" s="9" t="s">
        <v>11</v>
      </c>
      <c r="W24" s="9" t="s">
        <v>11</v>
      </c>
      <c r="X24" s="9" t="s">
        <v>11</v>
      </c>
      <c r="Y24" s="9" t="s">
        <v>11</v>
      </c>
      <c r="Z24" s="9" t="s">
        <v>11</v>
      </c>
    </row>
    <row r="25" spans="1:26" ht="53.25" customHeight="1">
      <c r="A25" s="15" t="s">
        <v>239</v>
      </c>
      <c r="B25" s="3" t="s">
        <v>47</v>
      </c>
      <c r="C25" s="23"/>
      <c r="D25" s="3" t="s">
        <v>184</v>
      </c>
      <c r="E25" s="3" t="s">
        <v>37</v>
      </c>
      <c r="F25" s="3" t="s">
        <v>48</v>
      </c>
      <c r="G25" s="21">
        <v>43101</v>
      </c>
      <c r="H25" s="21">
        <v>44196</v>
      </c>
      <c r="I25" s="8"/>
      <c r="J25" s="8"/>
      <c r="K25" s="5">
        <f>L25+M25+N25</f>
        <v>525019689.83</v>
      </c>
      <c r="L25" s="199">
        <f>'[1]Лист1'!$K$24</f>
        <v>222437889.82999998</v>
      </c>
      <c r="M25" s="4">
        <f>30000000+121790900</f>
        <v>151790900</v>
      </c>
      <c r="N25" s="4">
        <f>29000000+121790900</f>
        <v>150790900</v>
      </c>
      <c r="O25" s="9" t="s">
        <v>11</v>
      </c>
      <c r="P25" s="9" t="s">
        <v>11</v>
      </c>
      <c r="Q25" s="9" t="s">
        <v>11</v>
      </c>
      <c r="R25" s="9" t="s">
        <v>11</v>
      </c>
      <c r="S25" s="9" t="s">
        <v>11</v>
      </c>
      <c r="T25" s="9" t="s">
        <v>11</v>
      </c>
      <c r="U25" s="9" t="s">
        <v>11</v>
      </c>
      <c r="V25" s="9" t="s">
        <v>11</v>
      </c>
      <c r="W25" s="9" t="s">
        <v>11</v>
      </c>
      <c r="X25" s="9" t="s">
        <v>11</v>
      </c>
      <c r="Y25" s="9" t="s">
        <v>11</v>
      </c>
      <c r="Z25" s="9" t="s">
        <v>11</v>
      </c>
    </row>
    <row r="26" spans="1:26" ht="75.75" customHeight="1">
      <c r="A26" s="85" t="s">
        <v>308</v>
      </c>
      <c r="B26" s="3" t="s">
        <v>318</v>
      </c>
      <c r="C26" s="3"/>
      <c r="D26" s="3" t="str">
        <f>D25</f>
        <v> начальник Управления образования</v>
      </c>
      <c r="E26" s="3" t="str">
        <f>E25</f>
        <v>Управление образования АМР «Троицко – Печорский»</v>
      </c>
      <c r="F26" s="3" t="s">
        <v>36</v>
      </c>
      <c r="G26" s="21">
        <v>43101</v>
      </c>
      <c r="H26" s="21">
        <v>44196</v>
      </c>
      <c r="I26" s="18"/>
      <c r="J26" s="8"/>
      <c r="K26" s="5">
        <f>L26+M26+N26</f>
        <v>0</v>
      </c>
      <c r="L26" s="200">
        <v>0</v>
      </c>
      <c r="M26" s="87">
        <v>0</v>
      </c>
      <c r="N26" s="87">
        <v>0</v>
      </c>
      <c r="O26" s="9" t="s">
        <v>11</v>
      </c>
      <c r="P26" s="9" t="s">
        <v>11</v>
      </c>
      <c r="Q26" s="9" t="s">
        <v>11</v>
      </c>
      <c r="R26" s="9" t="s">
        <v>11</v>
      </c>
      <c r="S26" s="9" t="s">
        <v>11</v>
      </c>
      <c r="T26" s="9" t="s">
        <v>11</v>
      </c>
      <c r="U26" s="9" t="s">
        <v>11</v>
      </c>
      <c r="V26" s="9" t="s">
        <v>11</v>
      </c>
      <c r="W26" s="9" t="s">
        <v>11</v>
      </c>
      <c r="X26" s="9" t="s">
        <v>11</v>
      </c>
      <c r="Y26" s="9" t="s">
        <v>11</v>
      </c>
      <c r="Z26" s="9" t="s">
        <v>11</v>
      </c>
    </row>
    <row r="27" spans="1:26" ht="68.25" customHeight="1">
      <c r="A27" s="88" t="s">
        <v>309</v>
      </c>
      <c r="B27" s="3" t="s">
        <v>315</v>
      </c>
      <c r="C27" s="3"/>
      <c r="D27" s="3" t="s">
        <v>183</v>
      </c>
      <c r="E27" s="3" t="s">
        <v>37</v>
      </c>
      <c r="F27" s="3" t="s">
        <v>316</v>
      </c>
      <c r="G27" s="21">
        <v>43101</v>
      </c>
      <c r="H27" s="21">
        <v>44196</v>
      </c>
      <c r="I27" s="8"/>
      <c r="J27" s="8"/>
      <c r="K27" s="5">
        <v>0</v>
      </c>
      <c r="L27" s="198">
        <v>0</v>
      </c>
      <c r="M27" s="4">
        <v>0</v>
      </c>
      <c r="N27" s="4">
        <v>0</v>
      </c>
      <c r="O27" s="9" t="s">
        <v>11</v>
      </c>
      <c r="P27" s="9" t="s">
        <v>11</v>
      </c>
      <c r="Q27" s="9" t="s">
        <v>11</v>
      </c>
      <c r="R27" s="9" t="s">
        <v>11</v>
      </c>
      <c r="S27" s="9" t="s">
        <v>11</v>
      </c>
      <c r="T27" s="9" t="s">
        <v>11</v>
      </c>
      <c r="U27" s="9" t="s">
        <v>11</v>
      </c>
      <c r="V27" s="9" t="s">
        <v>11</v>
      </c>
      <c r="W27" s="9" t="s">
        <v>11</v>
      </c>
      <c r="X27" s="9" t="s">
        <v>11</v>
      </c>
      <c r="Y27" s="9" t="s">
        <v>11</v>
      </c>
      <c r="Z27" s="9" t="s">
        <v>11</v>
      </c>
    </row>
    <row r="28" spans="1:26" ht="45.75" customHeight="1">
      <c r="A28" s="85" t="s">
        <v>310</v>
      </c>
      <c r="B28" s="3" t="s">
        <v>38</v>
      </c>
      <c r="C28" s="3"/>
      <c r="D28" s="3" t="s">
        <v>183</v>
      </c>
      <c r="E28" s="3" t="s">
        <v>182</v>
      </c>
      <c r="F28" s="3" t="s">
        <v>39</v>
      </c>
      <c r="G28" s="21">
        <v>43101</v>
      </c>
      <c r="H28" s="21">
        <v>44196</v>
      </c>
      <c r="I28" s="8"/>
      <c r="J28" s="8"/>
      <c r="K28" s="5">
        <v>0</v>
      </c>
      <c r="L28" s="198">
        <v>0</v>
      </c>
      <c r="M28" s="4">
        <v>0</v>
      </c>
      <c r="N28" s="4">
        <v>0</v>
      </c>
      <c r="O28" s="9" t="s">
        <v>11</v>
      </c>
      <c r="P28" s="9" t="s">
        <v>11</v>
      </c>
      <c r="Q28" s="9" t="s">
        <v>11</v>
      </c>
      <c r="R28" s="9" t="s">
        <v>11</v>
      </c>
      <c r="S28" s="9" t="s">
        <v>11</v>
      </c>
      <c r="T28" s="9" t="s">
        <v>11</v>
      </c>
      <c r="U28" s="9" t="s">
        <v>11</v>
      </c>
      <c r="V28" s="9" t="s">
        <v>11</v>
      </c>
      <c r="W28" s="9" t="s">
        <v>11</v>
      </c>
      <c r="X28" s="9" t="s">
        <v>11</v>
      </c>
      <c r="Y28" s="9" t="s">
        <v>11</v>
      </c>
      <c r="Z28" s="9" t="s">
        <v>11</v>
      </c>
    </row>
    <row r="29" spans="1:26" ht="50.25" customHeight="1">
      <c r="A29" s="85" t="s">
        <v>311</v>
      </c>
      <c r="B29" s="3" t="s">
        <v>40</v>
      </c>
      <c r="C29" s="3"/>
      <c r="D29" s="3" t="str">
        <f>D28</f>
        <v>начальник Управления образования</v>
      </c>
      <c r="E29" s="3" t="str">
        <f>E28</f>
        <v>Управление образования </v>
      </c>
      <c r="F29" s="3" t="s">
        <v>194</v>
      </c>
      <c r="G29" s="21">
        <v>43101</v>
      </c>
      <c r="H29" s="21">
        <v>44196</v>
      </c>
      <c r="I29" s="8"/>
      <c r="J29" s="8"/>
      <c r="K29" s="5">
        <v>0</v>
      </c>
      <c r="L29" s="198">
        <v>0</v>
      </c>
      <c r="M29" s="4">
        <v>0</v>
      </c>
      <c r="N29" s="4">
        <v>0</v>
      </c>
      <c r="O29" s="9" t="s">
        <v>11</v>
      </c>
      <c r="P29" s="9" t="s">
        <v>11</v>
      </c>
      <c r="Q29" s="9" t="s">
        <v>11</v>
      </c>
      <c r="R29" s="9" t="s">
        <v>11</v>
      </c>
      <c r="S29" s="9" t="s">
        <v>11</v>
      </c>
      <c r="T29" s="9" t="s">
        <v>11</v>
      </c>
      <c r="U29" s="9" t="s">
        <v>11</v>
      </c>
      <c r="V29" s="9" t="s">
        <v>11</v>
      </c>
      <c r="W29" s="9" t="s">
        <v>11</v>
      </c>
      <c r="X29" s="9" t="s">
        <v>11</v>
      </c>
      <c r="Y29" s="9" t="s">
        <v>11</v>
      </c>
      <c r="Z29" s="9" t="s">
        <v>11</v>
      </c>
    </row>
    <row r="30" spans="1:26" ht="12" customHeight="1">
      <c r="A30" s="161" t="s">
        <v>19</v>
      </c>
      <c r="B30" s="162"/>
      <c r="C30" s="160"/>
      <c r="D30" s="105" t="s">
        <v>195</v>
      </c>
      <c r="E30" s="105"/>
      <c r="F30" s="105"/>
      <c r="G30" s="21"/>
      <c r="H30" s="21">
        <v>43465</v>
      </c>
      <c r="I30" s="8"/>
      <c r="J30" s="8"/>
      <c r="K30" s="24"/>
      <c r="L30" s="201"/>
      <c r="M30" s="89"/>
      <c r="N30" s="8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3.5" customHeight="1">
      <c r="A31" s="162"/>
      <c r="B31" s="162"/>
      <c r="C31" s="160"/>
      <c r="D31" s="105"/>
      <c r="E31" s="105"/>
      <c r="F31" s="105"/>
      <c r="G31" s="21"/>
      <c r="H31" s="21">
        <v>43830</v>
      </c>
      <c r="I31" s="8"/>
      <c r="J31" s="8"/>
      <c r="K31" s="24"/>
      <c r="L31" s="201"/>
      <c r="M31" s="89"/>
      <c r="N31" s="8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8.75" customHeight="1">
      <c r="A32" s="162"/>
      <c r="B32" s="162"/>
      <c r="C32" s="160"/>
      <c r="D32" s="105"/>
      <c r="E32" s="105"/>
      <c r="F32" s="105"/>
      <c r="G32" s="21"/>
      <c r="H32" s="21">
        <v>44196</v>
      </c>
      <c r="I32" s="8"/>
      <c r="J32" s="8"/>
      <c r="K32" s="24"/>
      <c r="L32" s="201"/>
      <c r="M32" s="89"/>
      <c r="N32" s="8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8" customHeight="1">
      <c r="A33" s="161" t="s">
        <v>25</v>
      </c>
      <c r="B33" s="162"/>
      <c r="C33" s="160"/>
      <c r="D33" s="105" t="s">
        <v>178</v>
      </c>
      <c r="E33" s="105"/>
      <c r="F33" s="105"/>
      <c r="G33" s="21"/>
      <c r="H33" s="21">
        <v>43465</v>
      </c>
      <c r="I33" s="8"/>
      <c r="J33" s="8"/>
      <c r="K33" s="24"/>
      <c r="L33" s="201"/>
      <c r="M33" s="89"/>
      <c r="N33" s="8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" customHeight="1">
      <c r="A34" s="162"/>
      <c r="B34" s="162"/>
      <c r="C34" s="160"/>
      <c r="D34" s="105"/>
      <c r="E34" s="105"/>
      <c r="F34" s="105"/>
      <c r="G34" s="21"/>
      <c r="H34" s="21">
        <v>43830</v>
      </c>
      <c r="I34" s="8"/>
      <c r="J34" s="8"/>
      <c r="K34" s="24"/>
      <c r="L34" s="201"/>
      <c r="M34" s="89"/>
      <c r="N34" s="8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8" customHeight="1">
      <c r="A35" s="162"/>
      <c r="B35" s="162"/>
      <c r="C35" s="160"/>
      <c r="D35" s="105"/>
      <c r="E35" s="105"/>
      <c r="F35" s="105"/>
      <c r="G35" s="21"/>
      <c r="H35" s="21">
        <v>44196</v>
      </c>
      <c r="I35" s="8"/>
      <c r="J35" s="8"/>
      <c r="K35" s="24"/>
      <c r="L35" s="201"/>
      <c r="M35" s="89"/>
      <c r="N35" s="8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>
      <c r="A36" s="152" t="s">
        <v>17</v>
      </c>
      <c r="B36" s="166"/>
      <c r="C36" s="166"/>
      <c r="D36" s="152" t="s">
        <v>196</v>
      </c>
      <c r="E36" s="152" t="s">
        <v>22</v>
      </c>
      <c r="F36" s="152" t="s">
        <v>22</v>
      </c>
      <c r="G36" s="21"/>
      <c r="H36" s="21">
        <v>43465</v>
      </c>
      <c r="I36" s="8"/>
      <c r="J36" s="8"/>
      <c r="K36" s="24"/>
      <c r="L36" s="201"/>
      <c r="M36" s="89"/>
      <c r="N36" s="8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>
      <c r="A37" s="166"/>
      <c r="B37" s="166"/>
      <c r="C37" s="166"/>
      <c r="D37" s="152" t="s">
        <v>23</v>
      </c>
      <c r="E37" s="152" t="s">
        <v>23</v>
      </c>
      <c r="F37" s="152" t="s">
        <v>23</v>
      </c>
      <c r="G37" s="21"/>
      <c r="H37" s="21">
        <v>43830</v>
      </c>
      <c r="I37" s="8"/>
      <c r="J37" s="8"/>
      <c r="K37" s="24"/>
      <c r="L37" s="201"/>
      <c r="M37" s="89"/>
      <c r="N37" s="8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>
      <c r="A38" s="166"/>
      <c r="B38" s="166"/>
      <c r="C38" s="166"/>
      <c r="D38" s="152" t="s">
        <v>20</v>
      </c>
      <c r="E38" s="152" t="s">
        <v>20</v>
      </c>
      <c r="F38" s="152" t="s">
        <v>20</v>
      </c>
      <c r="G38" s="8"/>
      <c r="H38" s="21">
        <v>44196</v>
      </c>
      <c r="I38" s="83"/>
      <c r="J38" s="8"/>
      <c r="K38" s="12"/>
      <c r="L38" s="201"/>
      <c r="M38" s="89"/>
      <c r="N38" s="8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 customHeight="1">
      <c r="A39" s="152" t="s">
        <v>24</v>
      </c>
      <c r="B39" s="152"/>
      <c r="C39" s="152"/>
      <c r="D39" s="152" t="s">
        <v>145</v>
      </c>
      <c r="E39" s="152" t="s">
        <v>21</v>
      </c>
      <c r="F39" s="152" t="s">
        <v>21</v>
      </c>
      <c r="G39" s="8"/>
      <c r="H39" s="21">
        <v>43465</v>
      </c>
      <c r="I39" s="83"/>
      <c r="J39" s="8"/>
      <c r="K39" s="12"/>
      <c r="L39" s="201"/>
      <c r="M39" s="89"/>
      <c r="N39" s="8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>
      <c r="A40" s="152"/>
      <c r="B40" s="152"/>
      <c r="C40" s="152"/>
      <c r="D40" s="152" t="s">
        <v>22</v>
      </c>
      <c r="E40" s="152" t="s">
        <v>22</v>
      </c>
      <c r="F40" s="152" t="s">
        <v>22</v>
      </c>
      <c r="G40" s="8"/>
      <c r="H40" s="21">
        <v>43830</v>
      </c>
      <c r="I40" s="83"/>
      <c r="J40" s="8"/>
      <c r="K40" s="12"/>
      <c r="L40" s="201"/>
      <c r="M40" s="89"/>
      <c r="N40" s="8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" customHeight="1">
      <c r="A41" s="152"/>
      <c r="B41" s="152"/>
      <c r="C41" s="152"/>
      <c r="D41" s="152" t="s">
        <v>23</v>
      </c>
      <c r="E41" s="152" t="s">
        <v>23</v>
      </c>
      <c r="F41" s="152" t="s">
        <v>23</v>
      </c>
      <c r="G41" s="8"/>
      <c r="H41" s="21">
        <v>44196</v>
      </c>
      <c r="I41" s="8"/>
      <c r="J41" s="8"/>
      <c r="K41" s="24"/>
      <c r="L41" s="197"/>
      <c r="M41" s="8"/>
      <c r="N41" s="8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 customHeight="1">
      <c r="A42" s="152" t="s">
        <v>18</v>
      </c>
      <c r="B42" s="152"/>
      <c r="C42" s="160"/>
      <c r="D42" s="105" t="s">
        <v>45</v>
      </c>
      <c r="E42" s="121"/>
      <c r="F42" s="121"/>
      <c r="G42" s="21"/>
      <c r="H42" s="21">
        <v>43465</v>
      </c>
      <c r="I42" s="8"/>
      <c r="J42" s="8"/>
      <c r="K42" s="25"/>
      <c r="L42" s="201"/>
      <c r="M42" s="89"/>
      <c r="N42" s="8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4.25" customHeight="1">
      <c r="A43" s="152"/>
      <c r="B43" s="152"/>
      <c r="C43" s="160"/>
      <c r="D43" s="121"/>
      <c r="E43" s="121"/>
      <c r="F43" s="121"/>
      <c r="G43" s="21"/>
      <c r="H43" s="21">
        <v>43830</v>
      </c>
      <c r="I43" s="8"/>
      <c r="J43" s="8"/>
      <c r="K43" s="25"/>
      <c r="L43" s="201"/>
      <c r="M43" s="89"/>
      <c r="N43" s="8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" customHeight="1">
      <c r="A44" s="152"/>
      <c r="B44" s="152"/>
      <c r="C44" s="160"/>
      <c r="D44" s="121"/>
      <c r="E44" s="121"/>
      <c r="F44" s="121"/>
      <c r="G44" s="21"/>
      <c r="H44" s="21">
        <v>44196</v>
      </c>
      <c r="I44" s="8"/>
      <c r="J44" s="8"/>
      <c r="K44" s="25"/>
      <c r="L44" s="201"/>
      <c r="M44" s="89"/>
      <c r="N44" s="8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" customHeight="1">
      <c r="A45" s="152" t="s">
        <v>49</v>
      </c>
      <c r="B45" s="157"/>
      <c r="C45" s="157"/>
      <c r="D45" s="105" t="s">
        <v>50</v>
      </c>
      <c r="E45" s="121"/>
      <c r="F45" s="121"/>
      <c r="G45" s="21"/>
      <c r="H45" s="21">
        <v>43465</v>
      </c>
      <c r="I45" s="8"/>
      <c r="J45" s="8"/>
      <c r="K45" s="25"/>
      <c r="L45" s="201"/>
      <c r="M45" s="89"/>
      <c r="N45" s="8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" customHeight="1">
      <c r="A46" s="157"/>
      <c r="B46" s="157"/>
      <c r="C46" s="157"/>
      <c r="D46" s="121"/>
      <c r="E46" s="121"/>
      <c r="F46" s="121"/>
      <c r="G46" s="21"/>
      <c r="H46" s="21">
        <v>43830</v>
      </c>
      <c r="I46" s="8"/>
      <c r="J46" s="8"/>
      <c r="K46" s="25"/>
      <c r="L46" s="201"/>
      <c r="M46" s="89"/>
      <c r="N46" s="8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" customHeight="1">
      <c r="A47" s="157"/>
      <c r="B47" s="157"/>
      <c r="C47" s="157"/>
      <c r="D47" s="121"/>
      <c r="E47" s="121"/>
      <c r="F47" s="121"/>
      <c r="G47" s="21"/>
      <c r="H47" s="21">
        <v>44196</v>
      </c>
      <c r="I47" s="8"/>
      <c r="J47" s="8"/>
      <c r="K47" s="25"/>
      <c r="L47" s="201"/>
      <c r="M47" s="89"/>
      <c r="N47" s="8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" customHeight="1">
      <c r="A48" s="105" t="s">
        <v>26</v>
      </c>
      <c r="B48" s="105"/>
      <c r="C48" s="157"/>
      <c r="D48" s="105" t="s">
        <v>146</v>
      </c>
      <c r="E48" s="105"/>
      <c r="F48" s="105"/>
      <c r="G48" s="21"/>
      <c r="H48" s="21">
        <v>43465</v>
      </c>
      <c r="I48" s="8"/>
      <c r="J48" s="8"/>
      <c r="K48" s="25"/>
      <c r="L48" s="201"/>
      <c r="M48" s="89"/>
      <c r="N48" s="8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" customHeight="1">
      <c r="A49" s="105"/>
      <c r="B49" s="105"/>
      <c r="C49" s="157"/>
      <c r="D49" s="105"/>
      <c r="E49" s="105"/>
      <c r="F49" s="105"/>
      <c r="G49" s="21"/>
      <c r="H49" s="21">
        <v>43830</v>
      </c>
      <c r="I49" s="8"/>
      <c r="J49" s="8"/>
      <c r="K49" s="25"/>
      <c r="L49" s="201"/>
      <c r="M49" s="89"/>
      <c r="N49" s="8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" customHeight="1">
      <c r="A50" s="105"/>
      <c r="B50" s="105"/>
      <c r="C50" s="157"/>
      <c r="D50" s="105"/>
      <c r="E50" s="105"/>
      <c r="F50" s="105"/>
      <c r="G50" s="21"/>
      <c r="H50" s="21">
        <v>44196</v>
      </c>
      <c r="I50" s="8"/>
      <c r="J50" s="8"/>
      <c r="K50" s="25"/>
      <c r="L50" s="201"/>
      <c r="M50" s="89"/>
      <c r="N50" s="8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s="68" customFormat="1" ht="41.25" customHeight="1">
      <c r="A51" s="22" t="s">
        <v>240</v>
      </c>
      <c r="B51" s="105" t="s">
        <v>174</v>
      </c>
      <c r="C51" s="105"/>
      <c r="D51" s="105"/>
      <c r="E51" s="105"/>
      <c r="F51" s="16" t="s">
        <v>136</v>
      </c>
      <c r="G51" s="17">
        <v>43101</v>
      </c>
      <c r="H51" s="17">
        <v>44196</v>
      </c>
      <c r="I51" s="18" t="s">
        <v>293</v>
      </c>
      <c r="J51" s="12">
        <v>5</v>
      </c>
      <c r="K51" s="5">
        <f>L51+M51+N51</f>
        <v>1065800</v>
      </c>
      <c r="L51" s="198">
        <f>L52</f>
        <v>765800</v>
      </c>
      <c r="M51" s="4">
        <f>M52</f>
        <v>150000</v>
      </c>
      <c r="N51" s="4">
        <f>N52</f>
        <v>150000</v>
      </c>
      <c r="O51" s="19"/>
      <c r="P51" s="19"/>
      <c r="Q51" s="19" t="s">
        <v>11</v>
      </c>
      <c r="R51" s="19" t="s">
        <v>11</v>
      </c>
      <c r="S51" s="19"/>
      <c r="T51" s="19"/>
      <c r="U51" s="19" t="s">
        <v>11</v>
      </c>
      <c r="V51" s="19" t="s">
        <v>11</v>
      </c>
      <c r="W51" s="19"/>
      <c r="X51" s="19"/>
      <c r="Y51" s="19" t="s">
        <v>11</v>
      </c>
      <c r="Z51" s="19" t="s">
        <v>11</v>
      </c>
    </row>
    <row r="52" spans="1:26" ht="51" customHeight="1">
      <c r="A52" s="23" t="s">
        <v>241</v>
      </c>
      <c r="B52" s="3" t="s">
        <v>57</v>
      </c>
      <c r="C52" s="23"/>
      <c r="D52" s="3" t="s">
        <v>184</v>
      </c>
      <c r="E52" s="3" t="s">
        <v>37</v>
      </c>
      <c r="F52" s="3"/>
      <c r="G52" s="17">
        <v>43101</v>
      </c>
      <c r="H52" s="17">
        <v>44196</v>
      </c>
      <c r="I52" s="8"/>
      <c r="J52" s="8"/>
      <c r="K52" s="5">
        <f>L52+M52+N52</f>
        <v>1065800</v>
      </c>
      <c r="L52" s="198">
        <f>'[1]Лист1'!$K$32</f>
        <v>765800</v>
      </c>
      <c r="M52" s="4">
        <v>150000</v>
      </c>
      <c r="N52" s="4">
        <v>150000</v>
      </c>
      <c r="O52" s="9"/>
      <c r="P52" s="9"/>
      <c r="Q52" s="9" t="s">
        <v>11</v>
      </c>
      <c r="R52" s="9" t="s">
        <v>11</v>
      </c>
      <c r="S52" s="9"/>
      <c r="T52" s="9"/>
      <c r="U52" s="9" t="s">
        <v>11</v>
      </c>
      <c r="V52" s="9" t="s">
        <v>11</v>
      </c>
      <c r="W52" s="9"/>
      <c r="X52" s="9"/>
      <c r="Y52" s="9" t="s">
        <v>11</v>
      </c>
      <c r="Z52" s="9" t="s">
        <v>11</v>
      </c>
    </row>
    <row r="53" spans="1:26" s="68" customFormat="1" ht="15" customHeight="1">
      <c r="A53" s="105" t="s">
        <v>27</v>
      </c>
      <c r="B53" s="105"/>
      <c r="C53" s="121"/>
      <c r="D53" s="105" t="s">
        <v>147</v>
      </c>
      <c r="E53" s="121"/>
      <c r="F53" s="121"/>
      <c r="G53" s="17"/>
      <c r="H53" s="21">
        <v>43465</v>
      </c>
      <c r="I53" s="12"/>
      <c r="J53" s="12"/>
      <c r="K53" s="25"/>
      <c r="L53" s="202"/>
      <c r="M53" s="25"/>
      <c r="N53" s="25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s="68" customFormat="1" ht="15" customHeight="1">
      <c r="A54" s="121"/>
      <c r="B54" s="121"/>
      <c r="C54" s="121"/>
      <c r="D54" s="121"/>
      <c r="E54" s="121"/>
      <c r="F54" s="121"/>
      <c r="G54" s="17"/>
      <c r="H54" s="21">
        <v>43830</v>
      </c>
      <c r="I54" s="12"/>
      <c r="J54" s="12"/>
      <c r="K54" s="25"/>
      <c r="L54" s="202"/>
      <c r="M54" s="25"/>
      <c r="N54" s="25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s="68" customFormat="1" ht="15" customHeight="1">
      <c r="A55" s="121"/>
      <c r="B55" s="121"/>
      <c r="C55" s="121"/>
      <c r="D55" s="121"/>
      <c r="E55" s="121"/>
      <c r="F55" s="121"/>
      <c r="G55" s="17"/>
      <c r="H55" s="21">
        <v>44196</v>
      </c>
      <c r="I55" s="12"/>
      <c r="J55" s="12"/>
      <c r="K55" s="25"/>
      <c r="L55" s="202"/>
      <c r="M55" s="25"/>
      <c r="N55" s="25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s="68" customFormat="1" ht="60.75" customHeight="1">
      <c r="A56" s="22" t="s">
        <v>242</v>
      </c>
      <c r="B56" s="105" t="s">
        <v>175</v>
      </c>
      <c r="C56" s="121"/>
      <c r="D56" s="121"/>
      <c r="E56" s="121"/>
      <c r="F56" s="16" t="s">
        <v>51</v>
      </c>
      <c r="G56" s="17">
        <v>43101</v>
      </c>
      <c r="H56" s="17">
        <v>44196</v>
      </c>
      <c r="I56" s="18" t="s">
        <v>294</v>
      </c>
      <c r="J56" s="12">
        <v>5</v>
      </c>
      <c r="K56" s="5">
        <f>L56+M56+N56</f>
        <v>321000</v>
      </c>
      <c r="L56" s="198">
        <f>L58</f>
        <v>150000</v>
      </c>
      <c r="M56" s="4">
        <f>M58</f>
        <v>87000</v>
      </c>
      <c r="N56" s="4">
        <f>N58</f>
        <v>84000</v>
      </c>
      <c r="O56" s="19" t="s">
        <v>11</v>
      </c>
      <c r="P56" s="19" t="s">
        <v>11</v>
      </c>
      <c r="Q56" s="19"/>
      <c r="R56" s="19"/>
      <c r="S56" s="19" t="s">
        <v>11</v>
      </c>
      <c r="T56" s="19" t="s">
        <v>11</v>
      </c>
      <c r="U56" s="19"/>
      <c r="V56" s="19"/>
      <c r="W56" s="19" t="s">
        <v>11</v>
      </c>
      <c r="X56" s="19" t="s">
        <v>11</v>
      </c>
      <c r="Y56" s="19"/>
      <c r="Z56" s="19"/>
    </row>
    <row r="57" spans="1:26" ht="173.25" customHeight="1" hidden="1">
      <c r="A57" s="23"/>
      <c r="B57" s="3"/>
      <c r="C57" s="23"/>
      <c r="D57" s="3"/>
      <c r="E57" s="3"/>
      <c r="F57" s="23"/>
      <c r="G57" s="17">
        <v>42736</v>
      </c>
      <c r="H57" s="17">
        <v>43830</v>
      </c>
      <c r="I57" s="8"/>
      <c r="J57" s="8"/>
      <c r="K57" s="5"/>
      <c r="L57" s="198"/>
      <c r="M57" s="4"/>
      <c r="N57" s="4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76.5" customHeight="1">
      <c r="A58" s="23" t="s">
        <v>137</v>
      </c>
      <c r="B58" s="3" t="s">
        <v>56</v>
      </c>
      <c r="C58" s="23"/>
      <c r="D58" s="3" t="s">
        <v>184</v>
      </c>
      <c r="E58" s="3" t="s">
        <v>37</v>
      </c>
      <c r="F58" s="3" t="s">
        <v>53</v>
      </c>
      <c r="G58" s="17">
        <v>43101</v>
      </c>
      <c r="H58" s="17">
        <v>44196</v>
      </c>
      <c r="I58" s="8"/>
      <c r="J58" s="8"/>
      <c r="K58" s="5">
        <f>L58+M58+N58</f>
        <v>321000</v>
      </c>
      <c r="L58" s="198">
        <v>150000</v>
      </c>
      <c r="M58" s="4">
        <v>87000</v>
      </c>
      <c r="N58" s="4">
        <v>84000</v>
      </c>
      <c r="O58" s="9" t="s">
        <v>11</v>
      </c>
      <c r="P58" s="9" t="s">
        <v>11</v>
      </c>
      <c r="Q58" s="9"/>
      <c r="R58" s="9"/>
      <c r="S58" s="9" t="s">
        <v>11</v>
      </c>
      <c r="T58" s="9" t="s">
        <v>11</v>
      </c>
      <c r="U58" s="9"/>
      <c r="V58" s="9"/>
      <c r="W58" s="9" t="s">
        <v>11</v>
      </c>
      <c r="X58" s="9" t="s">
        <v>11</v>
      </c>
      <c r="Y58" s="9"/>
      <c r="Z58" s="9"/>
    </row>
    <row r="59" spans="1:26" s="68" customFormat="1" ht="19.5" customHeight="1">
      <c r="A59" s="105" t="s">
        <v>52</v>
      </c>
      <c r="B59" s="105"/>
      <c r="C59" s="105" t="s">
        <v>148</v>
      </c>
      <c r="D59" s="121"/>
      <c r="E59" s="121"/>
      <c r="F59" s="121"/>
      <c r="G59" s="26"/>
      <c r="H59" s="21">
        <v>43465</v>
      </c>
      <c r="I59" s="12"/>
      <c r="J59" s="12"/>
      <c r="K59" s="25"/>
      <c r="L59" s="202"/>
      <c r="M59" s="25"/>
      <c r="N59" s="25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s="68" customFormat="1" ht="15" customHeight="1">
      <c r="A60" s="105"/>
      <c r="B60" s="105"/>
      <c r="C60" s="121"/>
      <c r="D60" s="121"/>
      <c r="E60" s="121"/>
      <c r="F60" s="121"/>
      <c r="G60" s="27"/>
      <c r="H60" s="21">
        <v>43830</v>
      </c>
      <c r="I60" s="12"/>
      <c r="J60" s="12"/>
      <c r="K60" s="25"/>
      <c r="L60" s="202"/>
      <c r="M60" s="25"/>
      <c r="N60" s="25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s="68" customFormat="1" ht="15" customHeight="1">
      <c r="A61" s="105"/>
      <c r="B61" s="105"/>
      <c r="C61" s="121"/>
      <c r="D61" s="121"/>
      <c r="E61" s="121"/>
      <c r="F61" s="121"/>
      <c r="G61" s="27"/>
      <c r="H61" s="21">
        <v>44196</v>
      </c>
      <c r="I61" s="12"/>
      <c r="J61" s="12"/>
      <c r="K61" s="25"/>
      <c r="L61" s="202"/>
      <c r="M61" s="25"/>
      <c r="N61" s="25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s="68" customFormat="1" ht="15" customHeight="1">
      <c r="A62" s="151" t="s">
        <v>243</v>
      </c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</row>
    <row r="63" spans="1:26" s="68" customFormat="1" ht="78" customHeight="1">
      <c r="A63" s="22" t="s">
        <v>132</v>
      </c>
      <c r="B63" s="105" t="s">
        <v>54</v>
      </c>
      <c r="C63" s="121"/>
      <c r="D63" s="121"/>
      <c r="E63" s="121"/>
      <c r="F63" s="78" t="s">
        <v>198</v>
      </c>
      <c r="G63" s="17">
        <v>43101</v>
      </c>
      <c r="H63" s="17">
        <v>44196</v>
      </c>
      <c r="I63" s="18" t="s">
        <v>295</v>
      </c>
      <c r="J63" s="18" t="s">
        <v>126</v>
      </c>
      <c r="K63" s="5">
        <f>L63+M63+N63</f>
        <v>333716</v>
      </c>
      <c r="L63" s="198">
        <f>L64</f>
        <v>161716</v>
      </c>
      <c r="M63" s="4">
        <f>M64</f>
        <v>86000</v>
      </c>
      <c r="N63" s="4">
        <f>N64</f>
        <v>86000</v>
      </c>
      <c r="O63" s="19" t="s">
        <v>11</v>
      </c>
      <c r="P63" s="19" t="s">
        <v>11</v>
      </c>
      <c r="Q63" s="19" t="s">
        <v>11</v>
      </c>
      <c r="R63" s="19" t="s">
        <v>11</v>
      </c>
      <c r="S63" s="19" t="s">
        <v>11</v>
      </c>
      <c r="T63" s="19" t="s">
        <v>11</v>
      </c>
      <c r="U63" s="19" t="s">
        <v>11</v>
      </c>
      <c r="V63" s="19" t="s">
        <v>11</v>
      </c>
      <c r="W63" s="19" t="s">
        <v>11</v>
      </c>
      <c r="X63" s="19" t="s">
        <v>11</v>
      </c>
      <c r="Y63" s="19" t="s">
        <v>11</v>
      </c>
      <c r="Z63" s="19" t="s">
        <v>11</v>
      </c>
    </row>
    <row r="64" spans="1:26" ht="86.25" customHeight="1">
      <c r="A64" s="28" t="s">
        <v>283</v>
      </c>
      <c r="B64" s="3" t="s">
        <v>197</v>
      </c>
      <c r="C64" s="23"/>
      <c r="D64" s="3" t="s">
        <v>184</v>
      </c>
      <c r="E64" s="3" t="s">
        <v>37</v>
      </c>
      <c r="F64" s="16" t="s">
        <v>55</v>
      </c>
      <c r="G64" s="17">
        <v>43101</v>
      </c>
      <c r="H64" s="17">
        <v>44196</v>
      </c>
      <c r="I64" s="8"/>
      <c r="J64" s="8"/>
      <c r="K64" s="5">
        <f>L64+M64+N64</f>
        <v>333716</v>
      </c>
      <c r="L64" s="198">
        <v>161716</v>
      </c>
      <c r="M64" s="4">
        <v>86000</v>
      </c>
      <c r="N64" s="4">
        <v>86000</v>
      </c>
      <c r="O64" s="9" t="s">
        <v>11</v>
      </c>
      <c r="P64" s="9" t="s">
        <v>11</v>
      </c>
      <c r="Q64" s="9" t="s">
        <v>11</v>
      </c>
      <c r="R64" s="9" t="s">
        <v>11</v>
      </c>
      <c r="S64" s="9" t="s">
        <v>11</v>
      </c>
      <c r="T64" s="9" t="s">
        <v>11</v>
      </c>
      <c r="U64" s="9" t="s">
        <v>11</v>
      </c>
      <c r="V64" s="9" t="s">
        <v>11</v>
      </c>
      <c r="W64" s="9" t="s">
        <v>11</v>
      </c>
      <c r="X64" s="9" t="s">
        <v>11</v>
      </c>
      <c r="Y64" s="9" t="s">
        <v>11</v>
      </c>
      <c r="Z64" s="9" t="s">
        <v>11</v>
      </c>
    </row>
    <row r="65" spans="1:27" s="68" customFormat="1" ht="16.5" customHeight="1">
      <c r="A65" s="105" t="s">
        <v>28</v>
      </c>
      <c r="B65" s="105"/>
      <c r="C65" s="105" t="s">
        <v>165</v>
      </c>
      <c r="D65" s="105"/>
      <c r="E65" s="105"/>
      <c r="F65" s="105"/>
      <c r="G65" s="17"/>
      <c r="H65" s="21">
        <v>43465</v>
      </c>
      <c r="I65" s="12"/>
      <c r="J65" s="12"/>
      <c r="K65" s="25"/>
      <c r="L65" s="202"/>
      <c r="M65" s="25"/>
      <c r="N65" s="25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79"/>
    </row>
    <row r="66" spans="1:26" s="68" customFormat="1" ht="15" customHeight="1">
      <c r="A66" s="105"/>
      <c r="B66" s="105"/>
      <c r="C66" s="105"/>
      <c r="D66" s="105"/>
      <c r="E66" s="105"/>
      <c r="F66" s="105"/>
      <c r="G66" s="17"/>
      <c r="H66" s="21">
        <v>43830</v>
      </c>
      <c r="I66" s="12"/>
      <c r="J66" s="12"/>
      <c r="K66" s="25"/>
      <c r="L66" s="202"/>
      <c r="M66" s="25"/>
      <c r="N66" s="25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s="68" customFormat="1" ht="14.25" customHeight="1">
      <c r="A67" s="121"/>
      <c r="B67" s="121"/>
      <c r="C67" s="121"/>
      <c r="D67" s="121"/>
      <c r="E67" s="121"/>
      <c r="F67" s="121"/>
      <c r="G67" s="17"/>
      <c r="H67" s="21">
        <v>44196</v>
      </c>
      <c r="I67" s="12"/>
      <c r="J67" s="12"/>
      <c r="K67" s="25"/>
      <c r="L67" s="202"/>
      <c r="M67" s="25"/>
      <c r="N67" s="25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s="68" customFormat="1" ht="75.75" customHeight="1">
      <c r="A68" s="29" t="s">
        <v>133</v>
      </c>
      <c r="B68" s="105" t="s">
        <v>213</v>
      </c>
      <c r="C68" s="105"/>
      <c r="D68" s="105"/>
      <c r="E68" s="105"/>
      <c r="F68" s="16" t="s">
        <v>199</v>
      </c>
      <c r="G68" s="17">
        <v>43101</v>
      </c>
      <c r="H68" s="17">
        <v>44196</v>
      </c>
      <c r="I68" s="18" t="s">
        <v>303</v>
      </c>
      <c r="J68" s="18" t="s">
        <v>126</v>
      </c>
      <c r="K68" s="5">
        <f>L68+M68+N68</f>
        <v>1469500</v>
      </c>
      <c r="L68" s="198">
        <f>L69</f>
        <v>814500</v>
      </c>
      <c r="M68" s="4">
        <f>M69</f>
        <v>330000</v>
      </c>
      <c r="N68" s="4">
        <f>N69</f>
        <v>325000</v>
      </c>
      <c r="O68" s="19" t="s">
        <v>11</v>
      </c>
      <c r="P68" s="19" t="s">
        <v>11</v>
      </c>
      <c r="Q68" s="19" t="s">
        <v>11</v>
      </c>
      <c r="R68" s="19" t="s">
        <v>11</v>
      </c>
      <c r="S68" s="19" t="s">
        <v>11</v>
      </c>
      <c r="T68" s="19" t="s">
        <v>11</v>
      </c>
      <c r="U68" s="19" t="s">
        <v>11</v>
      </c>
      <c r="V68" s="19" t="s">
        <v>11</v>
      </c>
      <c r="W68" s="19" t="s">
        <v>11</v>
      </c>
      <c r="X68" s="19" t="s">
        <v>11</v>
      </c>
      <c r="Y68" s="19" t="s">
        <v>11</v>
      </c>
      <c r="Z68" s="19" t="s">
        <v>11</v>
      </c>
    </row>
    <row r="69" spans="1:26" ht="56.25" customHeight="1">
      <c r="A69" s="23" t="s">
        <v>245</v>
      </c>
      <c r="B69" s="3" t="s">
        <v>58</v>
      </c>
      <c r="C69" s="23"/>
      <c r="D69" s="3" t="s">
        <v>184</v>
      </c>
      <c r="E69" s="3" t="s">
        <v>37</v>
      </c>
      <c r="F69" s="3" t="s">
        <v>59</v>
      </c>
      <c r="G69" s="17">
        <v>43101</v>
      </c>
      <c r="H69" s="17">
        <v>44196</v>
      </c>
      <c r="I69" s="8"/>
      <c r="J69" s="8"/>
      <c r="K69" s="5">
        <f>L69+M69+N69</f>
        <v>1469500</v>
      </c>
      <c r="L69" s="198">
        <f>'[1]Лист1'!$K$41</f>
        <v>814500</v>
      </c>
      <c r="M69" s="4">
        <v>330000</v>
      </c>
      <c r="N69" s="4">
        <v>325000</v>
      </c>
      <c r="O69" s="9" t="s">
        <v>11</v>
      </c>
      <c r="P69" s="9" t="s">
        <v>11</v>
      </c>
      <c r="Q69" s="9" t="s">
        <v>11</v>
      </c>
      <c r="R69" s="9" t="s">
        <v>11</v>
      </c>
      <c r="S69" s="9" t="s">
        <v>11</v>
      </c>
      <c r="T69" s="9" t="s">
        <v>11</v>
      </c>
      <c r="U69" s="9" t="s">
        <v>11</v>
      </c>
      <c r="V69" s="9" t="s">
        <v>11</v>
      </c>
      <c r="W69" s="9" t="s">
        <v>11</v>
      </c>
      <c r="X69" s="9" t="s">
        <v>11</v>
      </c>
      <c r="Y69" s="9" t="s">
        <v>11</v>
      </c>
      <c r="Z69" s="9" t="s">
        <v>11</v>
      </c>
    </row>
    <row r="70" spans="1:26" s="68" customFormat="1" ht="14.25" customHeight="1">
      <c r="A70" s="105" t="s">
        <v>29</v>
      </c>
      <c r="B70" s="105"/>
      <c r="C70" s="105" t="s">
        <v>164</v>
      </c>
      <c r="D70" s="105"/>
      <c r="E70" s="105"/>
      <c r="F70" s="105"/>
      <c r="G70" s="17"/>
      <c r="H70" s="21">
        <v>43465</v>
      </c>
      <c r="I70" s="12"/>
      <c r="J70" s="12"/>
      <c r="K70" s="25"/>
      <c r="L70" s="202"/>
      <c r="M70" s="25"/>
      <c r="N70" s="25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s="68" customFormat="1" ht="14.25" customHeight="1">
      <c r="A71" s="105"/>
      <c r="B71" s="105"/>
      <c r="C71" s="105"/>
      <c r="D71" s="105"/>
      <c r="E71" s="105"/>
      <c r="F71" s="105"/>
      <c r="G71" s="17"/>
      <c r="H71" s="21">
        <v>43830</v>
      </c>
      <c r="I71" s="12"/>
      <c r="J71" s="12"/>
      <c r="K71" s="25"/>
      <c r="L71" s="202"/>
      <c r="M71" s="25"/>
      <c r="N71" s="25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s="68" customFormat="1" ht="14.25" customHeight="1">
      <c r="A72" s="105"/>
      <c r="B72" s="105"/>
      <c r="C72" s="105"/>
      <c r="D72" s="105"/>
      <c r="E72" s="105"/>
      <c r="F72" s="105"/>
      <c r="G72" s="17"/>
      <c r="H72" s="21">
        <v>44196</v>
      </c>
      <c r="I72" s="12"/>
      <c r="J72" s="12"/>
      <c r="K72" s="25"/>
      <c r="L72" s="202"/>
      <c r="M72" s="25"/>
      <c r="N72" s="25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s="68" customFormat="1" ht="69" customHeight="1">
      <c r="A73" s="16" t="s">
        <v>246</v>
      </c>
      <c r="B73" s="105" t="s">
        <v>176</v>
      </c>
      <c r="C73" s="121"/>
      <c r="D73" s="121"/>
      <c r="E73" s="121"/>
      <c r="F73" s="16" t="s">
        <v>71</v>
      </c>
      <c r="G73" s="17">
        <v>43101</v>
      </c>
      <c r="H73" s="17">
        <v>44196</v>
      </c>
      <c r="I73" s="18" t="s">
        <v>304</v>
      </c>
      <c r="J73" s="18" t="s">
        <v>128</v>
      </c>
      <c r="K73" s="5">
        <f>L73+M73+N73</f>
        <v>318000</v>
      </c>
      <c r="L73" s="198">
        <v>152000</v>
      </c>
      <c r="M73" s="4">
        <f>M74</f>
        <v>83000</v>
      </c>
      <c r="N73" s="4">
        <f>N74</f>
        <v>83000</v>
      </c>
      <c r="O73" s="19"/>
      <c r="P73" s="19" t="s">
        <v>11</v>
      </c>
      <c r="Q73" s="19"/>
      <c r="R73" s="19" t="s">
        <v>11</v>
      </c>
      <c r="S73" s="19"/>
      <c r="T73" s="19" t="s">
        <v>11</v>
      </c>
      <c r="U73" s="19"/>
      <c r="V73" s="19" t="s">
        <v>11</v>
      </c>
      <c r="W73" s="19"/>
      <c r="X73" s="19" t="s">
        <v>11</v>
      </c>
      <c r="Y73" s="19"/>
      <c r="Z73" s="19" t="s">
        <v>11</v>
      </c>
    </row>
    <row r="74" spans="1:26" ht="56.25" customHeight="1">
      <c r="A74" s="3" t="s">
        <v>247</v>
      </c>
      <c r="B74" s="3" t="s">
        <v>72</v>
      </c>
      <c r="C74" s="3"/>
      <c r="D74" s="2" t="s">
        <v>183</v>
      </c>
      <c r="E74" s="2" t="s">
        <v>37</v>
      </c>
      <c r="F74" s="3" t="s">
        <v>73</v>
      </c>
      <c r="G74" s="17">
        <v>43101</v>
      </c>
      <c r="H74" s="17">
        <v>44196</v>
      </c>
      <c r="I74" s="8"/>
      <c r="J74" s="8"/>
      <c r="K74" s="5">
        <f>L74+M74+N74</f>
        <v>318000</v>
      </c>
      <c r="L74" s="198">
        <v>152000</v>
      </c>
      <c r="M74" s="4">
        <v>83000</v>
      </c>
      <c r="N74" s="4">
        <v>83000</v>
      </c>
      <c r="O74" s="9"/>
      <c r="P74" s="9" t="s">
        <v>11</v>
      </c>
      <c r="Q74" s="9"/>
      <c r="R74" s="9"/>
      <c r="S74" s="9"/>
      <c r="T74" s="9" t="s">
        <v>11</v>
      </c>
      <c r="U74" s="9"/>
      <c r="V74" s="9"/>
      <c r="W74" s="9"/>
      <c r="X74" s="9" t="s">
        <v>11</v>
      </c>
      <c r="Y74" s="9"/>
      <c r="Z74" s="9"/>
    </row>
    <row r="75" spans="1:26" ht="70.5" customHeight="1">
      <c r="A75" s="3" t="s">
        <v>248</v>
      </c>
      <c r="B75" s="3" t="s">
        <v>200</v>
      </c>
      <c r="C75" s="3"/>
      <c r="D75" s="2" t="s">
        <v>184</v>
      </c>
      <c r="E75" s="2" t="s">
        <v>37</v>
      </c>
      <c r="F75" s="3" t="s">
        <v>74</v>
      </c>
      <c r="G75" s="17">
        <v>43101</v>
      </c>
      <c r="H75" s="17">
        <v>44196</v>
      </c>
      <c r="I75" s="8"/>
      <c r="J75" s="8"/>
      <c r="K75" s="5">
        <v>0</v>
      </c>
      <c r="L75" s="198">
        <v>0</v>
      </c>
      <c r="M75" s="4">
        <v>0</v>
      </c>
      <c r="N75" s="4">
        <v>0</v>
      </c>
      <c r="O75" s="9"/>
      <c r="P75" s="9" t="s">
        <v>11</v>
      </c>
      <c r="Q75" s="9"/>
      <c r="R75" s="9" t="s">
        <v>11</v>
      </c>
      <c r="S75" s="9"/>
      <c r="T75" s="9" t="s">
        <v>11</v>
      </c>
      <c r="U75" s="9"/>
      <c r="V75" s="9" t="s">
        <v>11</v>
      </c>
      <c r="W75" s="9"/>
      <c r="X75" s="9" t="s">
        <v>11</v>
      </c>
      <c r="Y75" s="9"/>
      <c r="Z75" s="9" t="s">
        <v>11</v>
      </c>
    </row>
    <row r="76" spans="1:26" ht="25.5" customHeight="1">
      <c r="A76" s="105" t="s">
        <v>30</v>
      </c>
      <c r="B76" s="105"/>
      <c r="C76" s="91" t="s">
        <v>201</v>
      </c>
      <c r="D76" s="106"/>
      <c r="E76" s="106"/>
      <c r="F76" s="107"/>
      <c r="G76" s="17">
        <v>43101</v>
      </c>
      <c r="H76" s="17">
        <v>44196</v>
      </c>
      <c r="I76" s="8"/>
      <c r="J76" s="8"/>
      <c r="K76" s="5"/>
      <c r="L76" s="198"/>
      <c r="M76" s="4"/>
      <c r="N76" s="4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24" customHeight="1">
      <c r="A77" s="105"/>
      <c r="B77" s="105"/>
      <c r="C77" s="108"/>
      <c r="D77" s="109"/>
      <c r="E77" s="109"/>
      <c r="F77" s="110"/>
      <c r="G77" s="17">
        <v>43101</v>
      </c>
      <c r="H77" s="17">
        <v>44196</v>
      </c>
      <c r="I77" s="8"/>
      <c r="J77" s="8"/>
      <c r="K77" s="5"/>
      <c r="L77" s="198"/>
      <c r="M77" s="4"/>
      <c r="N77" s="4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24.75" customHeight="1">
      <c r="A78" s="105"/>
      <c r="B78" s="105"/>
      <c r="C78" s="111"/>
      <c r="D78" s="112"/>
      <c r="E78" s="112"/>
      <c r="F78" s="113"/>
      <c r="G78" s="17">
        <v>43101</v>
      </c>
      <c r="H78" s="17">
        <v>44196</v>
      </c>
      <c r="I78" s="8"/>
      <c r="J78" s="8"/>
      <c r="K78" s="5"/>
      <c r="L78" s="198"/>
      <c r="M78" s="4"/>
      <c r="N78" s="4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s="68" customFormat="1" ht="52.5" customHeight="1">
      <c r="A79" s="74" t="s">
        <v>249</v>
      </c>
      <c r="B79" s="105" t="s">
        <v>235</v>
      </c>
      <c r="C79" s="121"/>
      <c r="D79" s="121"/>
      <c r="E79" s="121"/>
      <c r="F79" s="16" t="s">
        <v>60</v>
      </c>
      <c r="G79" s="17">
        <v>43101</v>
      </c>
      <c r="H79" s="17">
        <v>44196</v>
      </c>
      <c r="I79" s="18" t="s">
        <v>305</v>
      </c>
      <c r="J79" s="18" t="s">
        <v>126</v>
      </c>
      <c r="K79" s="5">
        <f>L79+M79+N79</f>
        <v>12677504</v>
      </c>
      <c r="L79" s="203">
        <f>L80+L81+L82+L83</f>
        <v>12677504</v>
      </c>
      <c r="M79" s="5">
        <v>0</v>
      </c>
      <c r="N79" s="5">
        <v>0</v>
      </c>
      <c r="O79" s="19"/>
      <c r="P79" s="19" t="s">
        <v>11</v>
      </c>
      <c r="Q79" s="19" t="s">
        <v>11</v>
      </c>
      <c r="R79" s="19"/>
      <c r="S79" s="19"/>
      <c r="T79" s="19" t="s">
        <v>11</v>
      </c>
      <c r="U79" s="19" t="s">
        <v>11</v>
      </c>
      <c r="V79" s="19"/>
      <c r="W79" s="19"/>
      <c r="X79" s="19" t="s">
        <v>11</v>
      </c>
      <c r="Y79" s="19" t="s">
        <v>11</v>
      </c>
      <c r="Z79" s="19"/>
    </row>
    <row r="80" spans="1:26" s="80" customFormat="1" ht="51" customHeight="1">
      <c r="A80" s="3" t="s">
        <v>250</v>
      </c>
      <c r="B80" s="3" t="s">
        <v>61</v>
      </c>
      <c r="C80" s="3"/>
      <c r="D80" s="2" t="s">
        <v>183</v>
      </c>
      <c r="E80" s="2" t="s">
        <v>37</v>
      </c>
      <c r="F80" s="3" t="s">
        <v>63</v>
      </c>
      <c r="G80" s="17">
        <v>43101</v>
      </c>
      <c r="H80" s="17">
        <v>44196</v>
      </c>
      <c r="I80" s="8"/>
      <c r="J80" s="8"/>
      <c r="K80" s="5">
        <v>0</v>
      </c>
      <c r="L80" s="198">
        <v>0</v>
      </c>
      <c r="M80" s="4">
        <v>0</v>
      </c>
      <c r="N80" s="4">
        <v>0</v>
      </c>
      <c r="O80" s="30"/>
      <c r="P80" s="30" t="s">
        <v>11</v>
      </c>
      <c r="Q80" s="30" t="s">
        <v>11</v>
      </c>
      <c r="R80" s="30"/>
      <c r="S80" s="30"/>
      <c r="T80" s="30" t="s">
        <v>11</v>
      </c>
      <c r="U80" s="30" t="s">
        <v>11</v>
      </c>
      <c r="V80" s="30"/>
      <c r="W80" s="30"/>
      <c r="X80" s="30" t="s">
        <v>11</v>
      </c>
      <c r="Y80" s="30" t="s">
        <v>11</v>
      </c>
      <c r="Z80" s="30"/>
    </row>
    <row r="81" spans="1:26" s="80" customFormat="1" ht="76.5" customHeight="1">
      <c r="A81" s="31" t="s">
        <v>251</v>
      </c>
      <c r="B81" s="3" t="s">
        <v>127</v>
      </c>
      <c r="C81" s="3"/>
      <c r="D81" s="2" t="s">
        <v>184</v>
      </c>
      <c r="E81" s="2" t="s">
        <v>37</v>
      </c>
      <c r="F81" s="3" t="s">
        <v>64</v>
      </c>
      <c r="G81" s="17">
        <v>43101</v>
      </c>
      <c r="H81" s="17">
        <v>44196</v>
      </c>
      <c r="I81" s="8"/>
      <c r="J81" s="8"/>
      <c r="K81" s="5">
        <v>0</v>
      </c>
      <c r="L81" s="198">
        <v>0</v>
      </c>
      <c r="M81" s="4">
        <v>0</v>
      </c>
      <c r="N81" s="4">
        <v>0</v>
      </c>
      <c r="O81" s="30"/>
      <c r="P81" s="30" t="s">
        <v>11</v>
      </c>
      <c r="Q81" s="30" t="s">
        <v>11</v>
      </c>
      <c r="R81" s="30"/>
      <c r="S81" s="30"/>
      <c r="T81" s="30" t="s">
        <v>11</v>
      </c>
      <c r="U81" s="30" t="s">
        <v>11</v>
      </c>
      <c r="V81" s="30"/>
      <c r="W81" s="30"/>
      <c r="X81" s="30" t="s">
        <v>11</v>
      </c>
      <c r="Y81" s="30" t="s">
        <v>11</v>
      </c>
      <c r="Z81" s="30"/>
    </row>
    <row r="82" spans="1:26" ht="54" customHeight="1">
      <c r="A82" s="3" t="s">
        <v>252</v>
      </c>
      <c r="B82" s="3" t="s">
        <v>62</v>
      </c>
      <c r="C82" s="3"/>
      <c r="D82" s="3" t="s">
        <v>184</v>
      </c>
      <c r="E82" s="3" t="s">
        <v>37</v>
      </c>
      <c r="F82" s="3" t="s">
        <v>67</v>
      </c>
      <c r="G82" s="17">
        <v>43101</v>
      </c>
      <c r="H82" s="17">
        <v>44196</v>
      </c>
      <c r="I82" s="8"/>
      <c r="J82" s="8"/>
      <c r="K82" s="5">
        <v>0</v>
      </c>
      <c r="L82" s="198">
        <v>0</v>
      </c>
      <c r="M82" s="4">
        <v>0</v>
      </c>
      <c r="N82" s="4">
        <v>0</v>
      </c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47.25" customHeight="1">
      <c r="A83" s="3" t="s">
        <v>253</v>
      </c>
      <c r="B83" s="3" t="s">
        <v>65</v>
      </c>
      <c r="C83" s="3"/>
      <c r="D83" s="3" t="s">
        <v>183</v>
      </c>
      <c r="E83" s="3" t="s">
        <v>182</v>
      </c>
      <c r="F83" s="3" t="s">
        <v>66</v>
      </c>
      <c r="G83" s="17">
        <v>43101</v>
      </c>
      <c r="H83" s="17">
        <v>44196</v>
      </c>
      <c r="I83" s="8"/>
      <c r="J83" s="8"/>
      <c r="K83" s="5">
        <f>L83+M83+N83</f>
        <v>12677504</v>
      </c>
      <c r="L83" s="198">
        <f>'[1]Лист1'!$K$49</f>
        <v>12677504</v>
      </c>
      <c r="M83" s="4">
        <v>0</v>
      </c>
      <c r="N83" s="4">
        <v>0</v>
      </c>
      <c r="O83" s="9"/>
      <c r="P83" s="9" t="s">
        <v>11</v>
      </c>
      <c r="Q83" s="9"/>
      <c r="R83" s="9"/>
      <c r="S83" s="9"/>
      <c r="T83" s="9" t="s">
        <v>11</v>
      </c>
      <c r="U83" s="9"/>
      <c r="V83" s="9"/>
      <c r="W83" s="9"/>
      <c r="X83" s="9" t="s">
        <v>11</v>
      </c>
      <c r="Y83" s="9"/>
      <c r="Z83" s="9"/>
    </row>
    <row r="84" spans="1:26" ht="71.25" customHeight="1">
      <c r="A84" s="3" t="s">
        <v>320</v>
      </c>
      <c r="B84" s="3" t="s">
        <v>319</v>
      </c>
      <c r="C84" s="23"/>
      <c r="D84" s="2" t="s">
        <v>183</v>
      </c>
      <c r="E84" s="2" t="s">
        <v>182</v>
      </c>
      <c r="F84" s="3" t="s">
        <v>210</v>
      </c>
      <c r="G84" s="21">
        <v>43101</v>
      </c>
      <c r="H84" s="21">
        <v>43465</v>
      </c>
      <c r="I84" s="8"/>
      <c r="J84" s="8"/>
      <c r="K84" s="89"/>
      <c r="L84" s="201"/>
      <c r="M84" s="89"/>
      <c r="N84" s="8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s="68" customFormat="1" ht="14.25" customHeight="1">
      <c r="A85" s="105" t="s">
        <v>70</v>
      </c>
      <c r="B85" s="105"/>
      <c r="C85" s="105" t="s">
        <v>149</v>
      </c>
      <c r="D85" s="121"/>
      <c r="E85" s="121"/>
      <c r="F85" s="121"/>
      <c r="G85" s="17"/>
      <c r="H85" s="17">
        <v>43344</v>
      </c>
      <c r="I85" s="12"/>
      <c r="J85" s="12"/>
      <c r="K85" s="25"/>
      <c r="L85" s="202"/>
      <c r="M85" s="25"/>
      <c r="N85" s="25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s="68" customFormat="1" ht="14.25" customHeight="1">
      <c r="A86" s="105"/>
      <c r="B86" s="105"/>
      <c r="C86" s="121"/>
      <c r="D86" s="121"/>
      <c r="E86" s="121"/>
      <c r="F86" s="121"/>
      <c r="G86" s="17"/>
      <c r="H86" s="17">
        <v>43709</v>
      </c>
      <c r="I86" s="12"/>
      <c r="J86" s="12"/>
      <c r="K86" s="25"/>
      <c r="L86" s="202"/>
      <c r="M86" s="25"/>
      <c r="N86" s="25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s="68" customFormat="1" ht="14.25" customHeight="1">
      <c r="A87" s="105"/>
      <c r="B87" s="105"/>
      <c r="C87" s="121"/>
      <c r="D87" s="121"/>
      <c r="E87" s="121"/>
      <c r="F87" s="121"/>
      <c r="G87" s="17"/>
      <c r="H87" s="17">
        <v>44075</v>
      </c>
      <c r="I87" s="12"/>
      <c r="J87" s="12"/>
      <c r="K87" s="25"/>
      <c r="L87" s="202"/>
      <c r="M87" s="25"/>
      <c r="N87" s="25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s="68" customFormat="1" ht="55.5" customHeight="1">
      <c r="A88" s="22" t="s">
        <v>254</v>
      </c>
      <c r="B88" s="105" t="s">
        <v>177</v>
      </c>
      <c r="C88" s="121"/>
      <c r="D88" s="121"/>
      <c r="E88" s="121"/>
      <c r="F88" s="16" t="s">
        <v>77</v>
      </c>
      <c r="G88" s="17">
        <v>43101</v>
      </c>
      <c r="H88" s="17">
        <v>44196</v>
      </c>
      <c r="I88" s="12" t="s">
        <v>130</v>
      </c>
      <c r="J88" s="12">
        <v>1</v>
      </c>
      <c r="K88" s="5">
        <v>0</v>
      </c>
      <c r="L88" s="203">
        <v>0</v>
      </c>
      <c r="M88" s="5">
        <v>0</v>
      </c>
      <c r="N88" s="5">
        <v>0</v>
      </c>
      <c r="O88" s="19" t="s">
        <v>11</v>
      </c>
      <c r="P88" s="19" t="s">
        <v>11</v>
      </c>
      <c r="Q88" s="19" t="s">
        <v>11</v>
      </c>
      <c r="R88" s="19" t="s">
        <v>11</v>
      </c>
      <c r="S88" s="19" t="s">
        <v>11</v>
      </c>
      <c r="T88" s="19" t="s">
        <v>11</v>
      </c>
      <c r="U88" s="19" t="s">
        <v>11</v>
      </c>
      <c r="V88" s="19" t="s">
        <v>11</v>
      </c>
      <c r="W88" s="19" t="s">
        <v>11</v>
      </c>
      <c r="X88" s="19" t="s">
        <v>11</v>
      </c>
      <c r="Y88" s="19" t="s">
        <v>11</v>
      </c>
      <c r="Z88" s="19" t="s">
        <v>11</v>
      </c>
    </row>
    <row r="89" spans="1:26" ht="89.25" customHeight="1">
      <c r="A89" s="23" t="s">
        <v>255</v>
      </c>
      <c r="B89" s="3" t="s">
        <v>209</v>
      </c>
      <c r="C89" s="3"/>
      <c r="D89" s="2" t="s">
        <v>129</v>
      </c>
      <c r="E89" s="2" t="s">
        <v>129</v>
      </c>
      <c r="F89" s="3" t="s">
        <v>89</v>
      </c>
      <c r="G89" s="17">
        <v>43101</v>
      </c>
      <c r="H89" s="17">
        <v>44196</v>
      </c>
      <c r="I89" s="8"/>
      <c r="J89" s="8"/>
      <c r="K89" s="5">
        <v>0</v>
      </c>
      <c r="L89" s="198">
        <v>0</v>
      </c>
      <c r="M89" s="4">
        <v>0</v>
      </c>
      <c r="N89" s="4">
        <v>0</v>
      </c>
      <c r="O89" s="9" t="s">
        <v>11</v>
      </c>
      <c r="P89" s="9" t="s">
        <v>11</v>
      </c>
      <c r="Q89" s="9" t="s">
        <v>11</v>
      </c>
      <c r="R89" s="9" t="s">
        <v>11</v>
      </c>
      <c r="S89" s="9" t="s">
        <v>11</v>
      </c>
      <c r="T89" s="9" t="s">
        <v>11</v>
      </c>
      <c r="U89" s="9" t="s">
        <v>11</v>
      </c>
      <c r="V89" s="9" t="s">
        <v>11</v>
      </c>
      <c r="W89" s="9" t="s">
        <v>11</v>
      </c>
      <c r="X89" s="9" t="s">
        <v>11</v>
      </c>
      <c r="Y89" s="9" t="s">
        <v>11</v>
      </c>
      <c r="Z89" s="9" t="s">
        <v>11</v>
      </c>
    </row>
    <row r="90" spans="1:26" ht="16.5" customHeight="1">
      <c r="A90" s="91" t="s">
        <v>75</v>
      </c>
      <c r="B90" s="107"/>
      <c r="C90" s="91" t="s">
        <v>88</v>
      </c>
      <c r="D90" s="106"/>
      <c r="E90" s="106"/>
      <c r="F90" s="107"/>
      <c r="G90" s="21"/>
      <c r="H90" s="17">
        <v>43344</v>
      </c>
      <c r="I90" s="8"/>
      <c r="J90" s="8"/>
      <c r="K90" s="5"/>
      <c r="L90" s="198"/>
      <c r="M90" s="4"/>
      <c r="N90" s="4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8" customHeight="1">
      <c r="A91" s="108"/>
      <c r="B91" s="110"/>
      <c r="C91" s="108"/>
      <c r="D91" s="109"/>
      <c r="E91" s="109"/>
      <c r="F91" s="110"/>
      <c r="G91" s="21"/>
      <c r="H91" s="17">
        <v>43709</v>
      </c>
      <c r="I91" s="8"/>
      <c r="J91" s="8"/>
      <c r="K91" s="5"/>
      <c r="L91" s="198"/>
      <c r="M91" s="4"/>
      <c r="N91" s="4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7.25" customHeight="1">
      <c r="A92" s="111"/>
      <c r="B92" s="113"/>
      <c r="C92" s="111"/>
      <c r="D92" s="112"/>
      <c r="E92" s="112"/>
      <c r="F92" s="113"/>
      <c r="G92" s="21"/>
      <c r="H92" s="17">
        <v>44075</v>
      </c>
      <c r="I92" s="8"/>
      <c r="J92" s="8"/>
      <c r="K92" s="5"/>
      <c r="L92" s="198"/>
      <c r="M92" s="4"/>
      <c r="N92" s="4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s="68" customFormat="1" ht="132" customHeight="1">
      <c r="A93" s="22" t="s">
        <v>256</v>
      </c>
      <c r="B93" s="105" t="s">
        <v>76</v>
      </c>
      <c r="C93" s="121"/>
      <c r="D93" s="121"/>
      <c r="E93" s="121"/>
      <c r="F93" s="16" t="s">
        <v>78</v>
      </c>
      <c r="G93" s="17">
        <v>43101</v>
      </c>
      <c r="H93" s="17">
        <v>44196</v>
      </c>
      <c r="I93" s="18" t="s">
        <v>225</v>
      </c>
      <c r="J93" s="18" t="s">
        <v>128</v>
      </c>
      <c r="K93" s="5">
        <f>L93+M93+N93</f>
        <v>12145900</v>
      </c>
      <c r="L93" s="198">
        <f>L94</f>
        <v>2408100</v>
      </c>
      <c r="M93" s="4">
        <f>M94</f>
        <v>4868900</v>
      </c>
      <c r="N93" s="4">
        <f>N94</f>
        <v>4868900</v>
      </c>
      <c r="O93" s="19" t="s">
        <v>11</v>
      </c>
      <c r="P93" s="19" t="s">
        <v>11</v>
      </c>
      <c r="Q93" s="19" t="s">
        <v>11</v>
      </c>
      <c r="R93" s="19" t="s">
        <v>11</v>
      </c>
      <c r="S93" s="19" t="s">
        <v>11</v>
      </c>
      <c r="T93" s="19" t="s">
        <v>11</v>
      </c>
      <c r="U93" s="19" t="s">
        <v>11</v>
      </c>
      <c r="V93" s="19" t="s">
        <v>11</v>
      </c>
      <c r="W93" s="19" t="s">
        <v>11</v>
      </c>
      <c r="X93" s="19" t="s">
        <v>11</v>
      </c>
      <c r="Y93" s="19" t="s">
        <v>11</v>
      </c>
      <c r="Z93" s="19" t="s">
        <v>11</v>
      </c>
    </row>
    <row r="94" spans="1:26" ht="171.75" customHeight="1">
      <c r="A94" s="23" t="s">
        <v>257</v>
      </c>
      <c r="B94" s="3" t="s">
        <v>79</v>
      </c>
      <c r="C94" s="23"/>
      <c r="D94" s="2" t="s">
        <v>183</v>
      </c>
      <c r="E94" s="2" t="s">
        <v>37</v>
      </c>
      <c r="F94" s="3" t="s">
        <v>202</v>
      </c>
      <c r="G94" s="17">
        <v>43101</v>
      </c>
      <c r="H94" s="17">
        <v>44196</v>
      </c>
      <c r="I94" s="8"/>
      <c r="J94" s="8"/>
      <c r="K94" s="5">
        <f>L94+M94+N94</f>
        <v>12145900</v>
      </c>
      <c r="L94" s="198">
        <f>'[1]Лист1'!$K$58</f>
        <v>2408100</v>
      </c>
      <c r="M94" s="4">
        <v>4868900</v>
      </c>
      <c r="N94" s="4">
        <v>4868900</v>
      </c>
      <c r="O94" s="9" t="s">
        <v>11</v>
      </c>
      <c r="P94" s="9" t="s">
        <v>11</v>
      </c>
      <c r="Q94" s="9" t="s">
        <v>11</v>
      </c>
      <c r="R94" s="9" t="s">
        <v>11</v>
      </c>
      <c r="S94" s="9" t="s">
        <v>11</v>
      </c>
      <c r="T94" s="9" t="s">
        <v>11</v>
      </c>
      <c r="U94" s="9" t="s">
        <v>11</v>
      </c>
      <c r="V94" s="9" t="s">
        <v>11</v>
      </c>
      <c r="W94" s="9" t="s">
        <v>11</v>
      </c>
      <c r="X94" s="9" t="s">
        <v>11</v>
      </c>
      <c r="Y94" s="9" t="s">
        <v>11</v>
      </c>
      <c r="Z94" s="9" t="s">
        <v>11</v>
      </c>
    </row>
    <row r="95" spans="1:26" s="68" customFormat="1" ht="18.75" customHeight="1">
      <c r="A95" s="105" t="s">
        <v>80</v>
      </c>
      <c r="B95" s="105"/>
      <c r="C95" s="105"/>
      <c r="D95" s="105" t="s">
        <v>203</v>
      </c>
      <c r="E95" s="105"/>
      <c r="F95" s="105"/>
      <c r="G95" s="17"/>
      <c r="H95" s="17"/>
      <c r="I95" s="12"/>
      <c r="J95" s="12"/>
      <c r="K95" s="25"/>
      <c r="L95" s="202"/>
      <c r="M95" s="25"/>
      <c r="N95" s="25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s="68" customFormat="1" ht="16.5" customHeight="1">
      <c r="A96" s="105"/>
      <c r="B96" s="105"/>
      <c r="C96" s="105"/>
      <c r="D96" s="105"/>
      <c r="E96" s="105"/>
      <c r="F96" s="105"/>
      <c r="G96" s="17"/>
      <c r="H96" s="17"/>
      <c r="I96" s="12"/>
      <c r="J96" s="12"/>
      <c r="K96" s="25"/>
      <c r="L96" s="202"/>
      <c r="M96" s="25"/>
      <c r="N96" s="25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s="68" customFormat="1" ht="12.75" customHeight="1">
      <c r="A97" s="105"/>
      <c r="B97" s="105"/>
      <c r="C97" s="105"/>
      <c r="D97" s="105"/>
      <c r="E97" s="105"/>
      <c r="F97" s="105"/>
      <c r="G97" s="17"/>
      <c r="H97" s="17"/>
      <c r="I97" s="12"/>
      <c r="J97" s="12"/>
      <c r="K97" s="25"/>
      <c r="L97" s="202"/>
      <c r="M97" s="25"/>
      <c r="N97" s="25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78" customHeight="1">
      <c r="A98" s="22" t="s">
        <v>258</v>
      </c>
      <c r="B98" s="105" t="s">
        <v>118</v>
      </c>
      <c r="C98" s="121"/>
      <c r="D98" s="121"/>
      <c r="E98" s="121"/>
      <c r="F98" s="16" t="s">
        <v>81</v>
      </c>
      <c r="G98" s="17">
        <v>43101</v>
      </c>
      <c r="H98" s="17">
        <v>44196</v>
      </c>
      <c r="I98" s="18" t="s">
        <v>226</v>
      </c>
      <c r="J98" s="18" t="s">
        <v>128</v>
      </c>
      <c r="K98" s="5">
        <f>L98+M98+N98</f>
        <v>15862311</v>
      </c>
      <c r="L98" s="198">
        <v>5287437</v>
      </c>
      <c r="M98" s="4">
        <f>M99</f>
        <v>5287437</v>
      </c>
      <c r="N98" s="4">
        <f>N99</f>
        <v>5287437</v>
      </c>
      <c r="O98" s="9" t="s">
        <v>11</v>
      </c>
      <c r="P98" s="9" t="s">
        <v>11</v>
      </c>
      <c r="Q98" s="9" t="s">
        <v>11</v>
      </c>
      <c r="R98" s="9" t="s">
        <v>11</v>
      </c>
      <c r="S98" s="9" t="s">
        <v>11</v>
      </c>
      <c r="T98" s="9" t="s">
        <v>11</v>
      </c>
      <c r="U98" s="9" t="s">
        <v>11</v>
      </c>
      <c r="V98" s="9" t="s">
        <v>11</v>
      </c>
      <c r="W98" s="9" t="s">
        <v>11</v>
      </c>
      <c r="X98" s="9" t="s">
        <v>11</v>
      </c>
      <c r="Y98" s="9" t="s">
        <v>11</v>
      </c>
      <c r="Z98" s="9" t="s">
        <v>11</v>
      </c>
    </row>
    <row r="99" spans="1:26" ht="55.5" customHeight="1">
      <c r="A99" s="23" t="s">
        <v>259</v>
      </c>
      <c r="B99" s="3" t="s">
        <v>82</v>
      </c>
      <c r="C99" s="23"/>
      <c r="D99" s="2" t="s">
        <v>184</v>
      </c>
      <c r="E99" s="2" t="s">
        <v>37</v>
      </c>
      <c r="F99" s="3" t="s">
        <v>205</v>
      </c>
      <c r="G99" s="17">
        <v>43101</v>
      </c>
      <c r="H99" s="17">
        <v>44196</v>
      </c>
      <c r="I99" s="8"/>
      <c r="J99" s="8"/>
      <c r="K99" s="5">
        <f>L99+M99+N99</f>
        <v>15801811</v>
      </c>
      <c r="L99" s="198">
        <f>5287437-60500</f>
        <v>5226937</v>
      </c>
      <c r="M99" s="4">
        <v>5287437</v>
      </c>
      <c r="N99" s="4">
        <v>5287437</v>
      </c>
      <c r="O99" s="9" t="s">
        <v>11</v>
      </c>
      <c r="P99" s="9" t="s">
        <v>11</v>
      </c>
      <c r="Q99" s="9" t="s">
        <v>11</v>
      </c>
      <c r="R99" s="9" t="s">
        <v>11</v>
      </c>
      <c r="S99" s="9" t="s">
        <v>11</v>
      </c>
      <c r="T99" s="9" t="s">
        <v>11</v>
      </c>
      <c r="U99" s="9" t="s">
        <v>11</v>
      </c>
      <c r="V99" s="9" t="s">
        <v>11</v>
      </c>
      <c r="W99" s="9" t="s">
        <v>11</v>
      </c>
      <c r="X99" s="9" t="s">
        <v>11</v>
      </c>
      <c r="Y99" s="9" t="s">
        <v>11</v>
      </c>
      <c r="Z99" s="9" t="s">
        <v>11</v>
      </c>
    </row>
    <row r="100" spans="1:26" s="68" customFormat="1" ht="14.25" customHeight="1">
      <c r="A100" s="105" t="s">
        <v>204</v>
      </c>
      <c r="B100" s="105"/>
      <c r="C100" s="105" t="s">
        <v>153</v>
      </c>
      <c r="D100" s="105"/>
      <c r="E100" s="105"/>
      <c r="F100" s="105"/>
      <c r="G100" s="17"/>
      <c r="H100" s="17">
        <v>42979</v>
      </c>
      <c r="I100" s="12"/>
      <c r="J100" s="12"/>
      <c r="K100" s="25"/>
      <c r="L100" s="202"/>
      <c r="M100" s="25"/>
      <c r="N100" s="25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s="68" customFormat="1" ht="14.25" customHeight="1">
      <c r="A101" s="105"/>
      <c r="B101" s="105"/>
      <c r="C101" s="105"/>
      <c r="D101" s="105"/>
      <c r="E101" s="105"/>
      <c r="F101" s="105"/>
      <c r="G101" s="17"/>
      <c r="H101" s="17">
        <v>43709</v>
      </c>
      <c r="I101" s="12"/>
      <c r="J101" s="12"/>
      <c r="K101" s="25"/>
      <c r="L101" s="202"/>
      <c r="M101" s="25"/>
      <c r="N101" s="25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s="68" customFormat="1" ht="21.75" customHeight="1">
      <c r="A102" s="105"/>
      <c r="B102" s="105"/>
      <c r="C102" s="105"/>
      <c r="D102" s="105"/>
      <c r="E102" s="105"/>
      <c r="F102" s="105"/>
      <c r="G102" s="17"/>
      <c r="H102" s="17">
        <v>44075</v>
      </c>
      <c r="I102" s="12"/>
      <c r="J102" s="12"/>
      <c r="K102" s="25"/>
      <c r="L102" s="202"/>
      <c r="M102" s="25"/>
      <c r="N102" s="25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s="68" customFormat="1" ht="63" customHeight="1">
      <c r="A103" s="16" t="s">
        <v>260</v>
      </c>
      <c r="B103" s="105" t="s">
        <v>289</v>
      </c>
      <c r="C103" s="121"/>
      <c r="D103" s="121"/>
      <c r="E103" s="121"/>
      <c r="F103" s="16" t="s">
        <v>68</v>
      </c>
      <c r="G103" s="17">
        <v>43101</v>
      </c>
      <c r="H103" s="17">
        <v>44196</v>
      </c>
      <c r="I103" s="18" t="s">
        <v>300</v>
      </c>
      <c r="J103" s="18" t="s">
        <v>126</v>
      </c>
      <c r="K103" s="5">
        <f>L103+M103+N103</f>
        <v>12903436</v>
      </c>
      <c r="L103" s="198">
        <f>L104</f>
        <v>5912122</v>
      </c>
      <c r="M103" s="4">
        <f>M104</f>
        <v>3495657</v>
      </c>
      <c r="N103" s="4">
        <f>N104</f>
        <v>3495657</v>
      </c>
      <c r="O103" s="19" t="s">
        <v>11</v>
      </c>
      <c r="P103" s="19" t="s">
        <v>11</v>
      </c>
      <c r="Q103" s="19" t="s">
        <v>11</v>
      </c>
      <c r="R103" s="19" t="s">
        <v>11</v>
      </c>
      <c r="S103" s="19" t="s">
        <v>11</v>
      </c>
      <c r="T103" s="19" t="s">
        <v>11</v>
      </c>
      <c r="U103" s="19" t="s">
        <v>11</v>
      </c>
      <c r="V103" s="19" t="s">
        <v>11</v>
      </c>
      <c r="W103" s="19" t="s">
        <v>11</v>
      </c>
      <c r="X103" s="19" t="s">
        <v>11</v>
      </c>
      <c r="Y103" s="19" t="s">
        <v>11</v>
      </c>
      <c r="Z103" s="19" t="s">
        <v>11</v>
      </c>
    </row>
    <row r="104" spans="1:26" ht="42.75" customHeight="1">
      <c r="A104" s="3" t="s">
        <v>261</v>
      </c>
      <c r="B104" s="3" t="s">
        <v>69</v>
      </c>
      <c r="C104" s="3"/>
      <c r="D104" s="2" t="s">
        <v>183</v>
      </c>
      <c r="E104" s="2" t="s">
        <v>182</v>
      </c>
      <c r="F104" s="3" t="s">
        <v>217</v>
      </c>
      <c r="G104" s="17">
        <v>43101</v>
      </c>
      <c r="H104" s="17">
        <v>44196</v>
      </c>
      <c r="I104" s="8"/>
      <c r="J104" s="8"/>
      <c r="K104" s="5">
        <f>L104+M104+N104</f>
        <v>12903436</v>
      </c>
      <c r="L104" s="198">
        <f>'[1]Лист1'!$K$61</f>
        <v>5912122</v>
      </c>
      <c r="M104" s="4">
        <v>3495657</v>
      </c>
      <c r="N104" s="4">
        <v>3495657</v>
      </c>
      <c r="O104" s="9" t="s">
        <v>11</v>
      </c>
      <c r="P104" s="9" t="s">
        <v>11</v>
      </c>
      <c r="Q104" s="9" t="s">
        <v>11</v>
      </c>
      <c r="R104" s="9" t="s">
        <v>11</v>
      </c>
      <c r="S104" s="9" t="s">
        <v>11</v>
      </c>
      <c r="T104" s="9" t="s">
        <v>11</v>
      </c>
      <c r="U104" s="9" t="s">
        <v>11</v>
      </c>
      <c r="V104" s="9" t="s">
        <v>11</v>
      </c>
      <c r="W104" s="9" t="s">
        <v>11</v>
      </c>
      <c r="X104" s="9" t="s">
        <v>11</v>
      </c>
      <c r="Y104" s="9" t="s">
        <v>11</v>
      </c>
      <c r="Z104" s="9" t="s">
        <v>11</v>
      </c>
    </row>
    <row r="105" spans="1:26" s="68" customFormat="1" ht="15" customHeight="1">
      <c r="A105" s="105" t="s">
        <v>87</v>
      </c>
      <c r="B105" s="105"/>
      <c r="C105" s="105" t="s">
        <v>150</v>
      </c>
      <c r="D105" s="121"/>
      <c r="E105" s="121"/>
      <c r="F105" s="121"/>
      <c r="G105" s="17"/>
      <c r="H105" s="17">
        <v>43344</v>
      </c>
      <c r="I105" s="12"/>
      <c r="J105" s="12"/>
      <c r="K105" s="25"/>
      <c r="L105" s="202"/>
      <c r="M105" s="25"/>
      <c r="N105" s="25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s="68" customFormat="1" ht="14.25" customHeight="1">
      <c r="A106" s="105"/>
      <c r="B106" s="105"/>
      <c r="C106" s="121"/>
      <c r="D106" s="121"/>
      <c r="E106" s="121"/>
      <c r="F106" s="121"/>
      <c r="G106" s="17"/>
      <c r="H106" s="17">
        <v>43709</v>
      </c>
      <c r="I106" s="12"/>
      <c r="J106" s="12"/>
      <c r="K106" s="25"/>
      <c r="L106" s="202"/>
      <c r="M106" s="25"/>
      <c r="N106" s="25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s="68" customFormat="1" ht="14.25" customHeight="1">
      <c r="A107" s="105"/>
      <c r="B107" s="105"/>
      <c r="C107" s="121"/>
      <c r="D107" s="121"/>
      <c r="E107" s="121"/>
      <c r="F107" s="121"/>
      <c r="G107" s="17"/>
      <c r="H107" s="17">
        <v>44075</v>
      </c>
      <c r="I107" s="12"/>
      <c r="J107" s="12"/>
      <c r="K107" s="25"/>
      <c r="L107" s="202"/>
      <c r="M107" s="25"/>
      <c r="N107" s="25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s="68" customFormat="1" ht="17.25" customHeight="1">
      <c r="A108" s="91" t="s">
        <v>92</v>
      </c>
      <c r="B108" s="92"/>
      <c r="C108" s="91" t="s">
        <v>211</v>
      </c>
      <c r="D108" s="97"/>
      <c r="E108" s="97"/>
      <c r="F108" s="98"/>
      <c r="G108" s="17"/>
      <c r="H108" s="21">
        <v>43465</v>
      </c>
      <c r="I108" s="12"/>
      <c r="J108" s="12"/>
      <c r="K108" s="25"/>
      <c r="L108" s="202"/>
      <c r="M108" s="25"/>
      <c r="N108" s="25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s="68" customFormat="1" ht="18.75" customHeight="1">
      <c r="A109" s="93"/>
      <c r="B109" s="94"/>
      <c r="C109" s="99"/>
      <c r="D109" s="100"/>
      <c r="E109" s="100"/>
      <c r="F109" s="101"/>
      <c r="G109" s="17"/>
      <c r="H109" s="21">
        <v>43830</v>
      </c>
      <c r="I109" s="12"/>
      <c r="J109" s="12"/>
      <c r="K109" s="25"/>
      <c r="L109" s="202"/>
      <c r="M109" s="25"/>
      <c r="N109" s="25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s="68" customFormat="1" ht="14.25" customHeight="1">
      <c r="A110" s="95"/>
      <c r="B110" s="96"/>
      <c r="C110" s="102"/>
      <c r="D110" s="103"/>
      <c r="E110" s="103"/>
      <c r="F110" s="104"/>
      <c r="G110" s="17"/>
      <c r="H110" s="21">
        <v>44196</v>
      </c>
      <c r="I110" s="12"/>
      <c r="J110" s="12"/>
      <c r="K110" s="25"/>
      <c r="L110" s="202"/>
      <c r="M110" s="25"/>
      <c r="N110" s="25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s="68" customFormat="1" ht="18" customHeight="1">
      <c r="A111" s="105" t="s">
        <v>93</v>
      </c>
      <c r="B111" s="121"/>
      <c r="C111" s="91" t="s">
        <v>151</v>
      </c>
      <c r="D111" s="163"/>
      <c r="E111" s="163"/>
      <c r="F111" s="92"/>
      <c r="G111" s="17"/>
      <c r="H111" s="21">
        <v>43465</v>
      </c>
      <c r="I111" s="12"/>
      <c r="J111" s="12"/>
      <c r="K111" s="25"/>
      <c r="L111" s="202"/>
      <c r="M111" s="25"/>
      <c r="N111" s="25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s="68" customFormat="1" ht="19.5" customHeight="1">
      <c r="A112" s="121"/>
      <c r="B112" s="121"/>
      <c r="C112" s="93"/>
      <c r="D112" s="164"/>
      <c r="E112" s="164"/>
      <c r="F112" s="94"/>
      <c r="G112" s="17"/>
      <c r="H112" s="21">
        <v>43830</v>
      </c>
      <c r="I112" s="12"/>
      <c r="J112" s="12"/>
      <c r="K112" s="25"/>
      <c r="L112" s="202"/>
      <c r="M112" s="25"/>
      <c r="N112" s="25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s="68" customFormat="1" ht="20.25" customHeight="1">
      <c r="A113" s="121"/>
      <c r="B113" s="121"/>
      <c r="C113" s="95"/>
      <c r="D113" s="165"/>
      <c r="E113" s="165"/>
      <c r="F113" s="96"/>
      <c r="G113" s="17"/>
      <c r="H113" s="21">
        <v>44196</v>
      </c>
      <c r="I113" s="12"/>
      <c r="J113" s="12"/>
      <c r="K113" s="25"/>
      <c r="L113" s="202"/>
      <c r="M113" s="25"/>
      <c r="N113" s="25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s="68" customFormat="1" ht="17.25" customHeight="1">
      <c r="A114" s="105" t="s">
        <v>99</v>
      </c>
      <c r="B114" s="105"/>
      <c r="C114" s="105" t="s">
        <v>152</v>
      </c>
      <c r="D114" s="121"/>
      <c r="E114" s="121"/>
      <c r="F114" s="121"/>
      <c r="G114" s="17"/>
      <c r="H114" s="21">
        <v>43465</v>
      </c>
      <c r="I114" s="12"/>
      <c r="J114" s="12"/>
      <c r="K114" s="25"/>
      <c r="L114" s="202"/>
      <c r="M114" s="25"/>
      <c r="N114" s="25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s="68" customFormat="1" ht="10.5" customHeight="1">
      <c r="A115" s="105"/>
      <c r="B115" s="105"/>
      <c r="C115" s="121"/>
      <c r="D115" s="121"/>
      <c r="E115" s="121"/>
      <c r="F115" s="121"/>
      <c r="G115" s="17"/>
      <c r="H115" s="21">
        <v>43830</v>
      </c>
      <c r="I115" s="12"/>
      <c r="J115" s="12"/>
      <c r="K115" s="25"/>
      <c r="L115" s="202"/>
      <c r="M115" s="25"/>
      <c r="N115" s="25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s="68" customFormat="1" ht="18" customHeight="1">
      <c r="A116" s="105"/>
      <c r="B116" s="105"/>
      <c r="C116" s="121"/>
      <c r="D116" s="121"/>
      <c r="E116" s="121"/>
      <c r="F116" s="121"/>
      <c r="G116" s="17"/>
      <c r="H116" s="21">
        <v>44196</v>
      </c>
      <c r="I116" s="12"/>
      <c r="J116" s="12"/>
      <c r="K116" s="25"/>
      <c r="L116" s="202"/>
      <c r="M116" s="25"/>
      <c r="N116" s="25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s="68" customFormat="1" ht="30" customHeight="1">
      <c r="A117" s="151" t="s">
        <v>262</v>
      </c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</row>
    <row r="118" spans="1:26" s="68" customFormat="1" ht="96" customHeight="1">
      <c r="A118" s="22" t="s">
        <v>134</v>
      </c>
      <c r="B118" s="153" t="s">
        <v>83</v>
      </c>
      <c r="C118" s="154"/>
      <c r="D118" s="154"/>
      <c r="E118" s="155"/>
      <c r="F118" s="16" t="s">
        <v>84</v>
      </c>
      <c r="G118" s="17">
        <v>43101</v>
      </c>
      <c r="H118" s="17">
        <v>44196</v>
      </c>
      <c r="I118" s="12" t="s">
        <v>299</v>
      </c>
      <c r="J118" s="12">
        <v>1</v>
      </c>
      <c r="K118" s="5">
        <f>L118+M118+N118</f>
        <v>5000</v>
      </c>
      <c r="L118" s="203">
        <f>L119</f>
        <v>5000</v>
      </c>
      <c r="M118" s="5">
        <v>0</v>
      </c>
      <c r="N118" s="5">
        <v>0</v>
      </c>
      <c r="O118" s="19" t="s">
        <v>11</v>
      </c>
      <c r="P118" s="19" t="s">
        <v>11</v>
      </c>
      <c r="Q118" s="19" t="s">
        <v>11</v>
      </c>
      <c r="R118" s="19" t="s">
        <v>11</v>
      </c>
      <c r="S118" s="19" t="s">
        <v>11</v>
      </c>
      <c r="T118" s="19" t="s">
        <v>11</v>
      </c>
      <c r="U118" s="19" t="s">
        <v>11</v>
      </c>
      <c r="V118" s="19" t="s">
        <v>11</v>
      </c>
      <c r="W118" s="19" t="s">
        <v>11</v>
      </c>
      <c r="X118" s="19" t="s">
        <v>11</v>
      </c>
      <c r="Y118" s="19" t="s">
        <v>11</v>
      </c>
      <c r="Z118" s="19" t="s">
        <v>11</v>
      </c>
    </row>
    <row r="119" spans="1:26" ht="145.5" customHeight="1">
      <c r="A119" s="23" t="s">
        <v>263</v>
      </c>
      <c r="B119" s="3" t="s">
        <v>85</v>
      </c>
      <c r="C119" s="23"/>
      <c r="D119" s="2" t="s">
        <v>183</v>
      </c>
      <c r="E119" s="2" t="s">
        <v>37</v>
      </c>
      <c r="F119" s="3" t="s">
        <v>86</v>
      </c>
      <c r="G119" s="17">
        <v>43101</v>
      </c>
      <c r="H119" s="17">
        <v>44196</v>
      </c>
      <c r="I119" s="8"/>
      <c r="J119" s="8"/>
      <c r="K119" s="5">
        <f>L119+M119+N119</f>
        <v>5000</v>
      </c>
      <c r="L119" s="198">
        <v>5000</v>
      </c>
      <c r="M119" s="4">
        <v>0</v>
      </c>
      <c r="N119" s="4">
        <v>0</v>
      </c>
      <c r="O119" s="9" t="s">
        <v>11</v>
      </c>
      <c r="P119" s="9" t="s">
        <v>11</v>
      </c>
      <c r="Q119" s="9" t="s">
        <v>11</v>
      </c>
      <c r="R119" s="9" t="s">
        <v>11</v>
      </c>
      <c r="S119" s="9" t="s">
        <v>11</v>
      </c>
      <c r="T119" s="9" t="s">
        <v>11</v>
      </c>
      <c r="U119" s="9" t="s">
        <v>11</v>
      </c>
      <c r="V119" s="9" t="s">
        <v>11</v>
      </c>
      <c r="W119" s="9" t="s">
        <v>11</v>
      </c>
      <c r="X119" s="9" t="s">
        <v>11</v>
      </c>
      <c r="Y119" s="9" t="s">
        <v>11</v>
      </c>
      <c r="Z119" s="9" t="s">
        <v>11</v>
      </c>
    </row>
    <row r="120" spans="1:26" s="68" customFormat="1" ht="49.5" customHeight="1">
      <c r="A120" s="22" t="s">
        <v>135</v>
      </c>
      <c r="B120" s="153" t="s">
        <v>230</v>
      </c>
      <c r="C120" s="154"/>
      <c r="D120" s="154"/>
      <c r="E120" s="155"/>
      <c r="F120" s="16" t="s">
        <v>234</v>
      </c>
      <c r="G120" s="17">
        <v>43101</v>
      </c>
      <c r="H120" s="17">
        <v>44196</v>
      </c>
      <c r="I120" s="12" t="s">
        <v>298</v>
      </c>
      <c r="J120" s="12">
        <v>1</v>
      </c>
      <c r="K120" s="5">
        <f>L120+M120+N120</f>
        <v>72000</v>
      </c>
      <c r="L120" s="203">
        <f>L121</f>
        <v>24000</v>
      </c>
      <c r="M120" s="5">
        <f>M121</f>
        <v>24000</v>
      </c>
      <c r="N120" s="5">
        <f>N121</f>
        <v>24000</v>
      </c>
      <c r="O120" s="19" t="s">
        <v>11</v>
      </c>
      <c r="P120" s="19" t="s">
        <v>11</v>
      </c>
      <c r="Q120" s="19" t="s">
        <v>11</v>
      </c>
      <c r="R120" s="19" t="s">
        <v>11</v>
      </c>
      <c r="S120" s="19" t="s">
        <v>11</v>
      </c>
      <c r="T120" s="19" t="s">
        <v>11</v>
      </c>
      <c r="U120" s="19" t="s">
        <v>11</v>
      </c>
      <c r="V120" s="19" t="s">
        <v>11</v>
      </c>
      <c r="W120" s="19" t="s">
        <v>11</v>
      </c>
      <c r="X120" s="19" t="s">
        <v>11</v>
      </c>
      <c r="Y120" s="19" t="s">
        <v>11</v>
      </c>
      <c r="Z120" s="19" t="s">
        <v>11</v>
      </c>
    </row>
    <row r="121" spans="1:26" ht="117" customHeight="1">
      <c r="A121" s="23" t="s">
        <v>264</v>
      </c>
      <c r="B121" s="3" t="s">
        <v>231</v>
      </c>
      <c r="C121" s="23"/>
      <c r="D121" s="2" t="s">
        <v>183</v>
      </c>
      <c r="E121" s="2" t="s">
        <v>37</v>
      </c>
      <c r="F121" s="3" t="s">
        <v>232</v>
      </c>
      <c r="G121" s="17">
        <v>43101</v>
      </c>
      <c r="H121" s="17">
        <v>44196</v>
      </c>
      <c r="I121" s="8"/>
      <c r="J121" s="8"/>
      <c r="K121" s="5">
        <f>L121+M121+N121</f>
        <v>72000</v>
      </c>
      <c r="L121" s="198">
        <v>24000</v>
      </c>
      <c r="M121" s="4">
        <v>24000</v>
      </c>
      <c r="N121" s="4">
        <v>24000</v>
      </c>
      <c r="O121" s="9" t="s">
        <v>11</v>
      </c>
      <c r="P121" s="9" t="s">
        <v>11</v>
      </c>
      <c r="Q121" s="9" t="s">
        <v>11</v>
      </c>
      <c r="R121" s="9" t="s">
        <v>11</v>
      </c>
      <c r="S121" s="9" t="s">
        <v>11</v>
      </c>
      <c r="T121" s="9" t="s">
        <v>11</v>
      </c>
      <c r="U121" s="9" t="s">
        <v>11</v>
      </c>
      <c r="V121" s="9" t="s">
        <v>11</v>
      </c>
      <c r="W121" s="9" t="s">
        <v>11</v>
      </c>
      <c r="X121" s="9" t="s">
        <v>11</v>
      </c>
      <c r="Y121" s="9" t="s">
        <v>11</v>
      </c>
      <c r="Z121" s="9" t="s">
        <v>11</v>
      </c>
    </row>
    <row r="122" spans="1:26" s="68" customFormat="1" ht="18" customHeight="1">
      <c r="A122" s="179" t="s">
        <v>110</v>
      </c>
      <c r="B122" s="97"/>
      <c r="C122" s="98"/>
      <c r="D122" s="105" t="s">
        <v>154</v>
      </c>
      <c r="E122" s="115"/>
      <c r="F122" s="115"/>
      <c r="G122" s="17"/>
      <c r="H122" s="21">
        <v>43465</v>
      </c>
      <c r="I122" s="8"/>
      <c r="J122" s="8"/>
      <c r="K122" s="5"/>
      <c r="L122" s="198"/>
      <c r="M122" s="4"/>
      <c r="N122" s="4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s="68" customFormat="1" ht="18" customHeight="1">
      <c r="A123" s="180"/>
      <c r="B123" s="100"/>
      <c r="C123" s="101"/>
      <c r="D123" s="105"/>
      <c r="E123" s="115"/>
      <c r="F123" s="115"/>
      <c r="G123" s="17"/>
      <c r="H123" s="21">
        <v>43830</v>
      </c>
      <c r="I123" s="8"/>
      <c r="J123" s="8"/>
      <c r="K123" s="5"/>
      <c r="L123" s="198"/>
      <c r="M123" s="4"/>
      <c r="N123" s="4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s="68" customFormat="1" ht="19.5" customHeight="1">
      <c r="A124" s="181"/>
      <c r="B124" s="103"/>
      <c r="C124" s="104"/>
      <c r="D124" s="115"/>
      <c r="E124" s="115"/>
      <c r="F124" s="115"/>
      <c r="G124" s="17"/>
      <c r="H124" s="21">
        <v>44196</v>
      </c>
      <c r="I124" s="8"/>
      <c r="J124" s="8"/>
      <c r="K124" s="5"/>
      <c r="L124" s="198"/>
      <c r="M124" s="4"/>
      <c r="N124" s="4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s="70" customFormat="1" ht="21" customHeight="1">
      <c r="A125" s="105" t="s">
        <v>111</v>
      </c>
      <c r="B125" s="115"/>
      <c r="C125" s="115"/>
      <c r="D125" s="105" t="s">
        <v>233</v>
      </c>
      <c r="E125" s="115"/>
      <c r="F125" s="115"/>
      <c r="G125" s="17"/>
      <c r="H125" s="21">
        <v>43465</v>
      </c>
      <c r="I125" s="12"/>
      <c r="J125" s="12"/>
      <c r="K125" s="25"/>
      <c r="L125" s="202"/>
      <c r="M125" s="25"/>
      <c r="N125" s="25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7" s="70" customFormat="1" ht="17.25" customHeight="1">
      <c r="A126" s="105"/>
      <c r="B126" s="115"/>
      <c r="C126" s="115"/>
      <c r="D126" s="105"/>
      <c r="E126" s="115"/>
      <c r="F126" s="115"/>
      <c r="G126" s="17"/>
      <c r="H126" s="21">
        <v>43830</v>
      </c>
      <c r="I126" s="12"/>
      <c r="J126" s="12"/>
      <c r="K126" s="25"/>
      <c r="L126" s="202"/>
      <c r="M126" s="25"/>
      <c r="N126" s="25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69"/>
    </row>
    <row r="127" spans="1:27" s="70" customFormat="1" ht="14.25" customHeight="1">
      <c r="A127" s="115"/>
      <c r="B127" s="115"/>
      <c r="C127" s="115"/>
      <c r="D127" s="115"/>
      <c r="E127" s="115"/>
      <c r="F127" s="115"/>
      <c r="G127" s="17"/>
      <c r="H127" s="21">
        <v>44196</v>
      </c>
      <c r="I127" s="12"/>
      <c r="J127" s="12"/>
      <c r="K127" s="25"/>
      <c r="L127" s="202"/>
      <c r="M127" s="25"/>
      <c r="N127" s="25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69"/>
    </row>
    <row r="128" spans="1:27" s="72" customFormat="1" ht="29.25" customHeight="1">
      <c r="A128" s="148" t="s">
        <v>140</v>
      </c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  <c r="Y128" s="149"/>
      <c r="Z128" s="150"/>
      <c r="AA128" s="71"/>
    </row>
    <row r="129" spans="1:27" s="72" customFormat="1" ht="28.5" customHeight="1">
      <c r="A129" s="151" t="s">
        <v>265</v>
      </c>
      <c r="B129" s="151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  <c r="AA129" s="71"/>
    </row>
    <row r="130" spans="1:27" s="70" customFormat="1" ht="75.75" customHeight="1">
      <c r="A130" s="32" t="s">
        <v>33</v>
      </c>
      <c r="B130" s="105" t="s">
        <v>90</v>
      </c>
      <c r="C130" s="105"/>
      <c r="D130" s="105"/>
      <c r="E130" s="105"/>
      <c r="F130" s="16" t="s">
        <v>91</v>
      </c>
      <c r="G130" s="33"/>
      <c r="H130" s="84"/>
      <c r="I130" s="12" t="s">
        <v>306</v>
      </c>
      <c r="J130" s="19">
        <v>4</v>
      </c>
      <c r="K130" s="1">
        <f>L130+M130+N130</f>
        <v>24565116.96</v>
      </c>
      <c r="L130" s="204">
        <f>L131+L132</f>
        <v>11565116.96</v>
      </c>
      <c r="M130" s="35">
        <f>M131+M132</f>
        <v>6500000</v>
      </c>
      <c r="N130" s="35">
        <f>N131+N132</f>
        <v>6500000</v>
      </c>
      <c r="O130" s="19" t="s">
        <v>11</v>
      </c>
      <c r="P130" s="19" t="s">
        <v>11</v>
      </c>
      <c r="Q130" s="19" t="s">
        <v>11</v>
      </c>
      <c r="R130" s="19" t="s">
        <v>11</v>
      </c>
      <c r="S130" s="19" t="s">
        <v>11</v>
      </c>
      <c r="T130" s="19" t="s">
        <v>11</v>
      </c>
      <c r="U130" s="19" t="s">
        <v>11</v>
      </c>
      <c r="V130" s="19" t="s">
        <v>11</v>
      </c>
      <c r="W130" s="19" t="s">
        <v>11</v>
      </c>
      <c r="X130" s="19" t="s">
        <v>11</v>
      </c>
      <c r="Y130" s="19" t="s">
        <v>11</v>
      </c>
      <c r="Z130" s="19" t="s">
        <v>11</v>
      </c>
      <c r="AA130" s="69"/>
    </row>
    <row r="131" spans="1:27" s="70" customFormat="1" ht="58.5" customHeight="1">
      <c r="A131" s="34" t="s">
        <v>244</v>
      </c>
      <c r="B131" s="3" t="s">
        <v>42</v>
      </c>
      <c r="C131" s="34"/>
      <c r="D131" s="3" t="s">
        <v>184</v>
      </c>
      <c r="E131" s="3" t="s">
        <v>37</v>
      </c>
      <c r="F131" s="3" t="s">
        <v>43</v>
      </c>
      <c r="G131" s="17">
        <v>43101</v>
      </c>
      <c r="H131" s="17">
        <v>44196</v>
      </c>
      <c r="I131" s="9"/>
      <c r="J131" s="9"/>
      <c r="K131" s="35">
        <v>0</v>
      </c>
      <c r="L131" s="204">
        <v>0</v>
      </c>
      <c r="M131" s="35">
        <v>0</v>
      </c>
      <c r="N131" s="35">
        <v>0</v>
      </c>
      <c r="O131" s="9"/>
      <c r="P131" s="9"/>
      <c r="Q131" s="9"/>
      <c r="R131" s="9" t="s">
        <v>11</v>
      </c>
      <c r="S131" s="9"/>
      <c r="T131" s="9"/>
      <c r="U131" s="9"/>
      <c r="V131" s="9" t="s">
        <v>11</v>
      </c>
      <c r="W131" s="9"/>
      <c r="X131" s="9"/>
      <c r="Y131" s="9"/>
      <c r="Z131" s="9" t="s">
        <v>11</v>
      </c>
      <c r="AA131" s="69"/>
    </row>
    <row r="132" spans="1:27" s="70" customFormat="1" ht="64.5" customHeight="1">
      <c r="A132" s="34" t="s">
        <v>266</v>
      </c>
      <c r="B132" s="3" t="s">
        <v>321</v>
      </c>
      <c r="C132" s="34"/>
      <c r="D132" s="3" t="s">
        <v>183</v>
      </c>
      <c r="E132" s="3" t="s">
        <v>37</v>
      </c>
      <c r="F132" s="3" t="s">
        <v>186</v>
      </c>
      <c r="G132" s="17">
        <v>43101</v>
      </c>
      <c r="H132" s="17">
        <v>44196</v>
      </c>
      <c r="I132" s="9"/>
      <c r="J132" s="9"/>
      <c r="K132" s="35">
        <f>L132+M132+N132</f>
        <v>24565116.96</v>
      </c>
      <c r="L132" s="204">
        <f>'[1]Лист1'!$K$75</f>
        <v>11565116.96</v>
      </c>
      <c r="M132" s="35">
        <v>6500000</v>
      </c>
      <c r="N132" s="35">
        <v>6500000</v>
      </c>
      <c r="O132" s="9" t="s">
        <v>11</v>
      </c>
      <c r="P132" s="9" t="s">
        <v>11</v>
      </c>
      <c r="Q132" s="9" t="s">
        <v>11</v>
      </c>
      <c r="R132" s="9" t="s">
        <v>11</v>
      </c>
      <c r="S132" s="9" t="s">
        <v>11</v>
      </c>
      <c r="T132" s="9" t="s">
        <v>11</v>
      </c>
      <c r="U132" s="9" t="s">
        <v>11</v>
      </c>
      <c r="V132" s="9" t="s">
        <v>11</v>
      </c>
      <c r="W132" s="9" t="s">
        <v>11</v>
      </c>
      <c r="X132" s="9" t="s">
        <v>11</v>
      </c>
      <c r="Y132" s="9" t="s">
        <v>11</v>
      </c>
      <c r="Z132" s="9" t="s">
        <v>11</v>
      </c>
      <c r="AA132" s="69"/>
    </row>
    <row r="133" spans="1:27" s="70" customFormat="1" ht="51.75" customHeight="1">
      <c r="A133" s="34" t="s">
        <v>322</v>
      </c>
      <c r="B133" s="3" t="s">
        <v>215</v>
      </c>
      <c r="C133" s="34"/>
      <c r="D133" s="3" t="s">
        <v>184</v>
      </c>
      <c r="E133" s="3" t="s">
        <v>37</v>
      </c>
      <c r="F133" s="3" t="s">
        <v>218</v>
      </c>
      <c r="G133" s="17">
        <v>43101</v>
      </c>
      <c r="H133" s="17">
        <v>44196</v>
      </c>
      <c r="I133" s="9"/>
      <c r="J133" s="9"/>
      <c r="K133" s="35">
        <v>0</v>
      </c>
      <c r="L133" s="204">
        <v>0</v>
      </c>
      <c r="M133" s="35">
        <v>0</v>
      </c>
      <c r="N133" s="35">
        <v>0</v>
      </c>
      <c r="O133" s="9"/>
      <c r="P133" s="9"/>
      <c r="Q133" s="9"/>
      <c r="R133" s="9" t="s">
        <v>11</v>
      </c>
      <c r="S133" s="9"/>
      <c r="T133" s="9"/>
      <c r="U133" s="9"/>
      <c r="V133" s="9" t="s">
        <v>11</v>
      </c>
      <c r="W133" s="9"/>
      <c r="X133" s="9"/>
      <c r="Y133" s="9"/>
      <c r="Z133" s="9" t="s">
        <v>11</v>
      </c>
      <c r="AA133" s="69"/>
    </row>
    <row r="134" spans="1:27" s="70" customFormat="1" ht="64.5" customHeight="1">
      <c r="A134" s="34" t="s">
        <v>323</v>
      </c>
      <c r="B134" s="3" t="s">
        <v>216</v>
      </c>
      <c r="C134" s="34"/>
      <c r="D134" s="3" t="s">
        <v>183</v>
      </c>
      <c r="E134" s="3" t="s">
        <v>37</v>
      </c>
      <c r="F134" s="3" t="s">
        <v>219</v>
      </c>
      <c r="G134" s="17">
        <v>43101</v>
      </c>
      <c r="H134" s="17">
        <v>44196</v>
      </c>
      <c r="I134" s="9"/>
      <c r="J134" s="9"/>
      <c r="K134" s="35">
        <f>L134+M134+N134</f>
        <v>0</v>
      </c>
      <c r="L134" s="204">
        <v>0</v>
      </c>
      <c r="M134" s="35">
        <v>0</v>
      </c>
      <c r="N134" s="35">
        <v>0</v>
      </c>
      <c r="O134" s="9" t="s">
        <v>11</v>
      </c>
      <c r="P134" s="9" t="s">
        <v>11</v>
      </c>
      <c r="Q134" s="9" t="s">
        <v>11</v>
      </c>
      <c r="R134" s="9" t="s">
        <v>11</v>
      </c>
      <c r="S134" s="9" t="s">
        <v>11</v>
      </c>
      <c r="T134" s="9" t="s">
        <v>11</v>
      </c>
      <c r="U134" s="9" t="s">
        <v>11</v>
      </c>
      <c r="V134" s="9" t="s">
        <v>11</v>
      </c>
      <c r="W134" s="9" t="s">
        <v>11</v>
      </c>
      <c r="X134" s="9" t="s">
        <v>11</v>
      </c>
      <c r="Y134" s="9" t="s">
        <v>11</v>
      </c>
      <c r="Z134" s="9" t="s">
        <v>11</v>
      </c>
      <c r="AA134" s="69"/>
    </row>
    <row r="135" spans="1:27" s="70" customFormat="1" ht="15.75" customHeight="1">
      <c r="A135" s="152" t="s">
        <v>112</v>
      </c>
      <c r="B135" s="105"/>
      <c r="C135" s="152" t="s">
        <v>94</v>
      </c>
      <c r="D135" s="105"/>
      <c r="E135" s="105"/>
      <c r="F135" s="105"/>
      <c r="G135" s="36"/>
      <c r="H135" s="21">
        <v>43465</v>
      </c>
      <c r="I135" s="19"/>
      <c r="J135" s="19"/>
      <c r="K135" s="19"/>
      <c r="L135" s="205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69"/>
    </row>
    <row r="136" spans="1:27" s="70" customFormat="1" ht="15.75" customHeight="1">
      <c r="A136" s="105"/>
      <c r="B136" s="105"/>
      <c r="C136" s="105"/>
      <c r="D136" s="105"/>
      <c r="E136" s="105"/>
      <c r="F136" s="105"/>
      <c r="G136" s="36"/>
      <c r="H136" s="21">
        <v>43830</v>
      </c>
      <c r="I136" s="19"/>
      <c r="J136" s="19"/>
      <c r="K136" s="19"/>
      <c r="L136" s="205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69"/>
    </row>
    <row r="137" spans="1:27" s="70" customFormat="1" ht="15.75" customHeight="1">
      <c r="A137" s="105"/>
      <c r="B137" s="105"/>
      <c r="C137" s="105"/>
      <c r="D137" s="105"/>
      <c r="E137" s="105"/>
      <c r="F137" s="105"/>
      <c r="G137" s="36"/>
      <c r="H137" s="21">
        <v>44196</v>
      </c>
      <c r="I137" s="19"/>
      <c r="J137" s="19"/>
      <c r="K137" s="19"/>
      <c r="L137" s="205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69"/>
    </row>
    <row r="138" spans="1:27" s="70" customFormat="1" ht="21.75" customHeight="1">
      <c r="A138" s="114" t="s">
        <v>113</v>
      </c>
      <c r="B138" s="115"/>
      <c r="C138" s="105" t="s">
        <v>185</v>
      </c>
      <c r="D138" s="121"/>
      <c r="E138" s="121"/>
      <c r="F138" s="121"/>
      <c r="G138" s="36"/>
      <c r="H138" s="21">
        <v>43465</v>
      </c>
      <c r="I138" s="19"/>
      <c r="J138" s="19"/>
      <c r="K138" s="19"/>
      <c r="L138" s="205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69"/>
    </row>
    <row r="139" spans="1:27" s="72" customFormat="1" ht="18.75" customHeight="1">
      <c r="A139" s="115"/>
      <c r="B139" s="115"/>
      <c r="C139" s="121"/>
      <c r="D139" s="121"/>
      <c r="E139" s="121"/>
      <c r="F139" s="121"/>
      <c r="G139" s="36"/>
      <c r="H139" s="21">
        <v>43830</v>
      </c>
      <c r="I139" s="19"/>
      <c r="J139" s="19"/>
      <c r="K139" s="19"/>
      <c r="L139" s="205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71"/>
    </row>
    <row r="140" spans="1:27" s="72" customFormat="1" ht="22.5" customHeight="1">
      <c r="A140" s="115"/>
      <c r="B140" s="115"/>
      <c r="C140" s="121"/>
      <c r="D140" s="121"/>
      <c r="E140" s="121"/>
      <c r="F140" s="121"/>
      <c r="G140" s="36"/>
      <c r="H140" s="21">
        <v>44196</v>
      </c>
      <c r="I140" s="19"/>
      <c r="J140" s="19"/>
      <c r="K140" s="19"/>
      <c r="L140" s="205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71"/>
    </row>
    <row r="141" spans="1:27" s="70" customFormat="1" ht="15.75" customHeight="1">
      <c r="A141" s="182" t="s">
        <v>121</v>
      </c>
      <c r="B141" s="183"/>
      <c r="C141" s="182" t="s">
        <v>220</v>
      </c>
      <c r="D141" s="188"/>
      <c r="E141" s="188"/>
      <c r="F141" s="183"/>
      <c r="G141" s="36"/>
      <c r="H141" s="21">
        <v>43465</v>
      </c>
      <c r="I141" s="19"/>
      <c r="J141" s="19"/>
      <c r="K141" s="19"/>
      <c r="L141" s="205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69"/>
    </row>
    <row r="142" spans="1:27" s="70" customFormat="1" ht="15.75" customHeight="1">
      <c r="A142" s="184"/>
      <c r="B142" s="185"/>
      <c r="C142" s="184"/>
      <c r="D142" s="189"/>
      <c r="E142" s="189"/>
      <c r="F142" s="185"/>
      <c r="G142" s="36"/>
      <c r="H142" s="21">
        <v>43830</v>
      </c>
      <c r="I142" s="19"/>
      <c r="J142" s="19"/>
      <c r="K142" s="19"/>
      <c r="L142" s="205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69"/>
    </row>
    <row r="143" spans="1:27" s="70" customFormat="1" ht="15.75" customHeight="1">
      <c r="A143" s="186"/>
      <c r="B143" s="187"/>
      <c r="C143" s="186"/>
      <c r="D143" s="190"/>
      <c r="E143" s="190"/>
      <c r="F143" s="187"/>
      <c r="G143" s="36"/>
      <c r="H143" s="21">
        <v>44196</v>
      </c>
      <c r="I143" s="19"/>
      <c r="J143" s="19"/>
      <c r="K143" s="19"/>
      <c r="L143" s="205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69"/>
    </row>
    <row r="144" spans="1:27" s="70" customFormat="1" ht="15.75" customHeight="1">
      <c r="A144" s="182" t="s">
        <v>122</v>
      </c>
      <c r="B144" s="183"/>
      <c r="C144" s="182" t="s">
        <v>221</v>
      </c>
      <c r="D144" s="188"/>
      <c r="E144" s="188"/>
      <c r="F144" s="183"/>
      <c r="G144" s="36"/>
      <c r="H144" s="21">
        <v>43465</v>
      </c>
      <c r="I144" s="19"/>
      <c r="J144" s="19"/>
      <c r="K144" s="19"/>
      <c r="L144" s="205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69"/>
    </row>
    <row r="145" spans="1:27" s="70" customFormat="1" ht="15.75" customHeight="1">
      <c r="A145" s="184"/>
      <c r="B145" s="185"/>
      <c r="C145" s="184"/>
      <c r="D145" s="189"/>
      <c r="E145" s="189"/>
      <c r="F145" s="185"/>
      <c r="G145" s="36"/>
      <c r="H145" s="21">
        <v>43830</v>
      </c>
      <c r="I145" s="19"/>
      <c r="J145" s="19"/>
      <c r="K145" s="19"/>
      <c r="L145" s="205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69"/>
    </row>
    <row r="146" spans="1:27" s="70" customFormat="1" ht="15.75" customHeight="1">
      <c r="A146" s="186"/>
      <c r="B146" s="187"/>
      <c r="C146" s="186"/>
      <c r="D146" s="190"/>
      <c r="E146" s="190"/>
      <c r="F146" s="187"/>
      <c r="G146" s="36"/>
      <c r="H146" s="21">
        <v>44196</v>
      </c>
      <c r="I146" s="19"/>
      <c r="J146" s="19"/>
      <c r="K146" s="19"/>
      <c r="L146" s="205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69"/>
    </row>
    <row r="147" spans="1:26" s="72" customFormat="1" ht="56.25" customHeight="1" hidden="1">
      <c r="A147" s="191"/>
      <c r="B147" s="192"/>
      <c r="C147" s="193"/>
      <c r="D147" s="194"/>
      <c r="E147" s="194"/>
      <c r="F147" s="195"/>
      <c r="G147" s="36"/>
      <c r="H147" s="21">
        <v>43830</v>
      </c>
      <c r="I147" s="19"/>
      <c r="J147" s="19"/>
      <c r="K147" s="19"/>
      <c r="L147" s="205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s="72" customFormat="1" ht="30.75" customHeight="1">
      <c r="A148" s="145" t="s">
        <v>285</v>
      </c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7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</row>
    <row r="149" spans="1:37" s="72" customFormat="1" ht="61.5" customHeight="1">
      <c r="A149" s="39" t="s">
        <v>138</v>
      </c>
      <c r="B149" s="105" t="s">
        <v>95</v>
      </c>
      <c r="C149" s="115"/>
      <c r="D149" s="115"/>
      <c r="E149" s="115"/>
      <c r="F149" s="16" t="s">
        <v>60</v>
      </c>
      <c r="G149" s="17">
        <v>43101</v>
      </c>
      <c r="H149" s="17">
        <v>44196</v>
      </c>
      <c r="I149" s="19" t="s">
        <v>297</v>
      </c>
      <c r="J149" s="40">
        <v>5</v>
      </c>
      <c r="K149" s="1">
        <f>L149+M149+N149</f>
        <v>0</v>
      </c>
      <c r="L149" s="206">
        <f>L150+L151+L152</f>
        <v>0</v>
      </c>
      <c r="M149" s="1">
        <v>0</v>
      </c>
      <c r="N149" s="1">
        <v>0</v>
      </c>
      <c r="O149" s="19"/>
      <c r="P149" s="19" t="s">
        <v>11</v>
      </c>
      <c r="Q149" s="19"/>
      <c r="R149" s="19"/>
      <c r="S149" s="19"/>
      <c r="T149" s="19" t="s">
        <v>11</v>
      </c>
      <c r="U149" s="19"/>
      <c r="V149" s="19"/>
      <c r="W149" s="19"/>
      <c r="X149" s="19" t="s">
        <v>11</v>
      </c>
      <c r="Y149" s="19"/>
      <c r="Z149" s="19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</row>
    <row r="150" spans="1:26" s="70" customFormat="1" ht="55.5" customHeight="1">
      <c r="A150" s="3" t="s">
        <v>267</v>
      </c>
      <c r="B150" s="3" t="s">
        <v>61</v>
      </c>
      <c r="C150" s="34"/>
      <c r="D150" s="2" t="s">
        <v>183</v>
      </c>
      <c r="E150" s="2" t="s">
        <v>37</v>
      </c>
      <c r="F150" s="3" t="s">
        <v>98</v>
      </c>
      <c r="G150" s="17">
        <v>43101</v>
      </c>
      <c r="H150" s="17">
        <v>44196</v>
      </c>
      <c r="I150" s="41"/>
      <c r="J150" s="41"/>
      <c r="K150" s="35">
        <v>0</v>
      </c>
      <c r="L150" s="204">
        <v>0</v>
      </c>
      <c r="M150" s="35">
        <v>0</v>
      </c>
      <c r="N150" s="35">
        <v>0</v>
      </c>
      <c r="O150" s="9"/>
      <c r="P150" s="9" t="s">
        <v>11</v>
      </c>
      <c r="Q150" s="9"/>
      <c r="R150" s="9"/>
      <c r="S150" s="9"/>
      <c r="T150" s="9" t="s">
        <v>11</v>
      </c>
      <c r="U150" s="9"/>
      <c r="V150" s="9"/>
      <c r="W150" s="9"/>
      <c r="X150" s="9" t="s">
        <v>11</v>
      </c>
      <c r="Y150" s="9"/>
      <c r="Z150" s="9"/>
    </row>
    <row r="151" spans="1:26" s="70" customFormat="1" ht="55.5" customHeight="1">
      <c r="A151" s="3" t="s">
        <v>268</v>
      </c>
      <c r="B151" s="3" t="s">
        <v>96</v>
      </c>
      <c r="C151" s="34"/>
      <c r="D151" s="2" t="s">
        <v>184</v>
      </c>
      <c r="E151" s="2" t="s">
        <v>37</v>
      </c>
      <c r="F151" s="3" t="s">
        <v>97</v>
      </c>
      <c r="G151" s="17">
        <v>43101</v>
      </c>
      <c r="H151" s="17">
        <v>44196</v>
      </c>
      <c r="I151" s="41"/>
      <c r="J151" s="41"/>
      <c r="K151" s="35">
        <v>0</v>
      </c>
      <c r="L151" s="204">
        <v>0</v>
      </c>
      <c r="M151" s="35">
        <v>0</v>
      </c>
      <c r="N151" s="35">
        <v>0</v>
      </c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s="70" customFormat="1" ht="52.5" customHeight="1">
      <c r="A152" s="3" t="s">
        <v>269</v>
      </c>
      <c r="B152" s="3" t="s">
        <v>65</v>
      </c>
      <c r="C152" s="34"/>
      <c r="D152" s="2" t="s">
        <v>183</v>
      </c>
      <c r="E152" s="2" t="s">
        <v>37</v>
      </c>
      <c r="F152" s="3" t="s">
        <v>66</v>
      </c>
      <c r="G152" s="17">
        <v>43101</v>
      </c>
      <c r="H152" s="17">
        <v>44196</v>
      </c>
      <c r="I152" s="41"/>
      <c r="J152" s="41"/>
      <c r="K152" s="42">
        <f>L152+M152+N152</f>
        <v>0</v>
      </c>
      <c r="L152" s="207">
        <f>'[1]Лист1'!$K$84</f>
        <v>0</v>
      </c>
      <c r="M152" s="42">
        <v>0</v>
      </c>
      <c r="N152" s="42">
        <v>0</v>
      </c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s="70" customFormat="1" ht="14.25" customHeight="1">
      <c r="A153" s="105" t="s">
        <v>124</v>
      </c>
      <c r="B153" s="105"/>
      <c r="C153" s="105" t="s">
        <v>155</v>
      </c>
      <c r="D153" s="121"/>
      <c r="E153" s="121"/>
      <c r="F153" s="121"/>
      <c r="G153" s="17"/>
      <c r="H153" s="21">
        <v>43465</v>
      </c>
      <c r="I153" s="40"/>
      <c r="J153" s="40"/>
      <c r="K153" s="40"/>
      <c r="L153" s="208"/>
      <c r="M153" s="40"/>
      <c r="N153" s="40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s="72" customFormat="1" ht="12.75" customHeight="1">
      <c r="A154" s="105"/>
      <c r="B154" s="105"/>
      <c r="C154" s="121"/>
      <c r="D154" s="121"/>
      <c r="E154" s="121"/>
      <c r="F154" s="121"/>
      <c r="G154" s="17"/>
      <c r="H154" s="21">
        <v>43830</v>
      </c>
      <c r="I154" s="40"/>
      <c r="J154" s="40"/>
      <c r="K154" s="40"/>
      <c r="L154" s="208"/>
      <c r="M154" s="40"/>
      <c r="N154" s="40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s="70" customFormat="1" ht="15.75" customHeight="1">
      <c r="A155" s="105"/>
      <c r="B155" s="105"/>
      <c r="C155" s="121"/>
      <c r="D155" s="121"/>
      <c r="E155" s="121"/>
      <c r="F155" s="121"/>
      <c r="G155" s="17"/>
      <c r="H155" s="21">
        <v>44196</v>
      </c>
      <c r="I155" s="40"/>
      <c r="J155" s="40"/>
      <c r="K155" s="40"/>
      <c r="L155" s="208"/>
      <c r="M155" s="40"/>
      <c r="N155" s="40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s="70" customFormat="1" ht="70.5" customHeight="1">
      <c r="A156" s="22" t="s">
        <v>270</v>
      </c>
      <c r="B156" s="105" t="s">
        <v>118</v>
      </c>
      <c r="C156" s="121"/>
      <c r="D156" s="121"/>
      <c r="E156" s="121"/>
      <c r="F156" s="16" t="s">
        <v>206</v>
      </c>
      <c r="G156" s="17">
        <v>43101</v>
      </c>
      <c r="H156" s="17">
        <v>44196</v>
      </c>
      <c r="I156" s="43" t="s">
        <v>227</v>
      </c>
      <c r="J156" s="40">
        <v>1</v>
      </c>
      <c r="K156" s="1">
        <f>L156+M156+N156</f>
        <v>810000</v>
      </c>
      <c r="L156" s="204">
        <v>270000</v>
      </c>
      <c r="M156" s="35">
        <v>270000</v>
      </c>
      <c r="N156" s="35">
        <v>270000</v>
      </c>
      <c r="O156" s="19" t="s">
        <v>11</v>
      </c>
      <c r="P156" s="19" t="s">
        <v>11</v>
      </c>
      <c r="Q156" s="19" t="s">
        <v>11</v>
      </c>
      <c r="R156" s="19" t="s">
        <v>11</v>
      </c>
      <c r="S156" s="19" t="s">
        <v>11</v>
      </c>
      <c r="T156" s="19" t="s">
        <v>11</v>
      </c>
      <c r="U156" s="19" t="s">
        <v>11</v>
      </c>
      <c r="V156" s="19" t="s">
        <v>11</v>
      </c>
      <c r="W156" s="19" t="s">
        <v>11</v>
      </c>
      <c r="X156" s="19" t="s">
        <v>11</v>
      </c>
      <c r="Y156" s="19" t="s">
        <v>11</v>
      </c>
      <c r="Z156" s="19" t="s">
        <v>11</v>
      </c>
    </row>
    <row r="157" spans="1:26" s="70" customFormat="1" ht="64.5" customHeight="1">
      <c r="A157" s="23" t="s">
        <v>271</v>
      </c>
      <c r="B157" s="3" t="s">
        <v>82</v>
      </c>
      <c r="C157" s="23"/>
      <c r="D157" s="2" t="s">
        <v>183</v>
      </c>
      <c r="E157" s="2" t="s">
        <v>37</v>
      </c>
      <c r="F157" s="16" t="s">
        <v>206</v>
      </c>
      <c r="G157" s="17">
        <v>43101</v>
      </c>
      <c r="H157" s="17">
        <v>44196</v>
      </c>
      <c r="I157" s="41"/>
      <c r="J157" s="41"/>
      <c r="K157" s="35">
        <f>L157+M157+N157</f>
        <v>870500</v>
      </c>
      <c r="L157" s="204">
        <f>270000+60500</f>
        <v>330500</v>
      </c>
      <c r="M157" s="35">
        <v>270000</v>
      </c>
      <c r="N157" s="35">
        <v>270000</v>
      </c>
      <c r="O157" s="9" t="s">
        <v>11</v>
      </c>
      <c r="P157" s="9" t="s">
        <v>11</v>
      </c>
      <c r="Q157" s="9" t="s">
        <v>11</v>
      </c>
      <c r="R157" s="9" t="s">
        <v>11</v>
      </c>
      <c r="S157" s="9" t="s">
        <v>11</v>
      </c>
      <c r="T157" s="9" t="s">
        <v>11</v>
      </c>
      <c r="U157" s="9" t="s">
        <v>11</v>
      </c>
      <c r="V157" s="9" t="s">
        <v>11</v>
      </c>
      <c r="W157" s="9" t="s">
        <v>11</v>
      </c>
      <c r="X157" s="9" t="s">
        <v>11</v>
      </c>
      <c r="Y157" s="9" t="s">
        <v>11</v>
      </c>
      <c r="Z157" s="9" t="s">
        <v>11</v>
      </c>
    </row>
    <row r="158" spans="1:26" s="70" customFormat="1" ht="14.25" customHeight="1">
      <c r="A158" s="105" t="s">
        <v>158</v>
      </c>
      <c r="B158" s="105"/>
      <c r="C158" s="105" t="s">
        <v>153</v>
      </c>
      <c r="D158" s="105"/>
      <c r="E158" s="105"/>
      <c r="F158" s="105"/>
      <c r="G158" s="17"/>
      <c r="H158" s="21">
        <v>43465</v>
      </c>
      <c r="I158" s="40"/>
      <c r="J158" s="40"/>
      <c r="K158" s="40"/>
      <c r="L158" s="208"/>
      <c r="M158" s="40"/>
      <c r="N158" s="40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s="70" customFormat="1" ht="14.25" customHeight="1">
      <c r="A159" s="105"/>
      <c r="B159" s="105"/>
      <c r="C159" s="105"/>
      <c r="D159" s="105"/>
      <c r="E159" s="105"/>
      <c r="F159" s="105"/>
      <c r="G159" s="17"/>
      <c r="H159" s="21">
        <v>43830</v>
      </c>
      <c r="I159" s="40"/>
      <c r="J159" s="40"/>
      <c r="K159" s="40"/>
      <c r="L159" s="208"/>
      <c r="M159" s="40"/>
      <c r="N159" s="40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s="70" customFormat="1" ht="14.25" customHeight="1">
      <c r="A160" s="105"/>
      <c r="B160" s="105"/>
      <c r="C160" s="105"/>
      <c r="D160" s="105"/>
      <c r="E160" s="105"/>
      <c r="F160" s="105"/>
      <c r="G160" s="17"/>
      <c r="H160" s="21">
        <v>44196</v>
      </c>
      <c r="I160" s="40"/>
      <c r="J160" s="40"/>
      <c r="K160" s="40"/>
      <c r="L160" s="208"/>
      <c r="M160" s="40"/>
      <c r="N160" s="40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s="70" customFormat="1" ht="24.75" customHeight="1">
      <c r="A161" s="118" t="s">
        <v>141</v>
      </c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</row>
    <row r="162" spans="1:26" s="70" customFormat="1" ht="17.25" customHeight="1">
      <c r="A162" s="134" t="s">
        <v>272</v>
      </c>
      <c r="B162" s="144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  <c r="Z162" s="144"/>
    </row>
    <row r="163" spans="1:26" s="70" customFormat="1" ht="15.75" customHeight="1">
      <c r="A163" s="44" t="s">
        <v>34</v>
      </c>
      <c r="B163" s="116" t="s">
        <v>100</v>
      </c>
      <c r="C163" s="116"/>
      <c r="D163" s="116"/>
      <c r="E163" s="116"/>
      <c r="F163" s="6" t="s">
        <v>101</v>
      </c>
      <c r="G163" s="17">
        <v>43101</v>
      </c>
      <c r="H163" s="17">
        <v>44196</v>
      </c>
      <c r="I163" s="12" t="s">
        <v>296</v>
      </c>
      <c r="J163" s="12">
        <v>5</v>
      </c>
      <c r="K163" s="5">
        <f>L163+M163+N163</f>
        <v>988312</v>
      </c>
      <c r="L163" s="198">
        <f>L164</f>
        <v>528312</v>
      </c>
      <c r="M163" s="4">
        <v>230000</v>
      </c>
      <c r="N163" s="4">
        <v>230000</v>
      </c>
      <c r="O163" s="19"/>
      <c r="P163" s="19" t="s">
        <v>11</v>
      </c>
      <c r="Q163" s="19"/>
      <c r="R163" s="19"/>
      <c r="S163" s="19"/>
      <c r="T163" s="19" t="s">
        <v>11</v>
      </c>
      <c r="U163" s="19"/>
      <c r="V163" s="19"/>
      <c r="W163" s="19"/>
      <c r="X163" s="19" t="s">
        <v>11</v>
      </c>
      <c r="Y163" s="19"/>
      <c r="Z163" s="19"/>
    </row>
    <row r="164" spans="1:26" s="70" customFormat="1" ht="12" customHeight="1">
      <c r="A164" s="45" t="s">
        <v>273</v>
      </c>
      <c r="B164" s="3" t="s">
        <v>102</v>
      </c>
      <c r="C164" s="13"/>
      <c r="D164" s="3" t="s">
        <v>184</v>
      </c>
      <c r="E164" s="3" t="s">
        <v>37</v>
      </c>
      <c r="F164" s="3" t="s">
        <v>103</v>
      </c>
      <c r="G164" s="17">
        <v>43101</v>
      </c>
      <c r="H164" s="17">
        <v>44196</v>
      </c>
      <c r="I164" s="8"/>
      <c r="J164" s="8"/>
      <c r="K164" s="5">
        <f>L164+M164+N164</f>
        <v>988312</v>
      </c>
      <c r="L164" s="198">
        <v>528312</v>
      </c>
      <c r="M164" s="4">
        <v>230000</v>
      </c>
      <c r="N164" s="4">
        <v>230000</v>
      </c>
      <c r="O164" s="9"/>
      <c r="P164" s="9" t="s">
        <v>11</v>
      </c>
      <c r="Q164" s="9"/>
      <c r="R164" s="9"/>
      <c r="S164" s="9"/>
      <c r="T164" s="9" t="s">
        <v>11</v>
      </c>
      <c r="U164" s="9"/>
      <c r="V164" s="9"/>
      <c r="W164" s="9"/>
      <c r="X164" s="9" t="s">
        <v>11</v>
      </c>
      <c r="Y164" s="9"/>
      <c r="Z164" s="9"/>
    </row>
    <row r="165" spans="1:26" s="70" customFormat="1" ht="18" customHeight="1">
      <c r="A165" s="133" t="s">
        <v>161</v>
      </c>
      <c r="B165" s="133"/>
      <c r="C165" s="134"/>
      <c r="D165" s="134" t="s">
        <v>157</v>
      </c>
      <c r="E165" s="134"/>
      <c r="F165" s="134"/>
      <c r="G165" s="17"/>
      <c r="H165" s="21">
        <v>43465</v>
      </c>
      <c r="I165" s="12"/>
      <c r="J165" s="12"/>
      <c r="K165" s="24"/>
      <c r="L165" s="202"/>
      <c r="M165" s="25"/>
      <c r="N165" s="25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s="70" customFormat="1" ht="18" customHeight="1">
      <c r="A166" s="133"/>
      <c r="B166" s="133"/>
      <c r="C166" s="134"/>
      <c r="D166" s="134"/>
      <c r="E166" s="134"/>
      <c r="F166" s="134"/>
      <c r="G166" s="17"/>
      <c r="H166" s="21">
        <v>43830</v>
      </c>
      <c r="I166" s="12"/>
      <c r="J166" s="12"/>
      <c r="K166" s="24"/>
      <c r="L166" s="202"/>
      <c r="M166" s="25"/>
      <c r="N166" s="25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37" s="70" customFormat="1" ht="29.25" customHeight="1">
      <c r="A167" s="133"/>
      <c r="B167" s="133"/>
      <c r="C167" s="134"/>
      <c r="D167" s="134"/>
      <c r="E167" s="134"/>
      <c r="F167" s="134"/>
      <c r="G167" s="17"/>
      <c r="H167" s="21">
        <v>44196</v>
      </c>
      <c r="I167" s="12"/>
      <c r="J167" s="12"/>
      <c r="K167" s="24"/>
      <c r="L167" s="202"/>
      <c r="M167" s="25"/>
      <c r="N167" s="25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</row>
    <row r="168" spans="1:26" s="68" customFormat="1" ht="12" customHeight="1">
      <c r="A168" s="133" t="s">
        <v>166</v>
      </c>
      <c r="B168" s="133"/>
      <c r="C168" s="134"/>
      <c r="D168" s="134" t="s">
        <v>156</v>
      </c>
      <c r="E168" s="134"/>
      <c r="F168" s="134"/>
      <c r="G168" s="17"/>
      <c r="H168" s="21">
        <v>43465</v>
      </c>
      <c r="I168" s="12"/>
      <c r="J168" s="12"/>
      <c r="K168" s="24"/>
      <c r="L168" s="202"/>
      <c r="M168" s="25"/>
      <c r="N168" s="25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s="68" customFormat="1" ht="24.75" customHeight="1">
      <c r="A169" s="133"/>
      <c r="B169" s="133"/>
      <c r="C169" s="134"/>
      <c r="D169" s="134"/>
      <c r="E169" s="134"/>
      <c r="F169" s="134"/>
      <c r="G169" s="17"/>
      <c r="H169" s="21">
        <v>43830</v>
      </c>
      <c r="I169" s="12"/>
      <c r="J169" s="12"/>
      <c r="K169" s="24"/>
      <c r="L169" s="202"/>
      <c r="M169" s="25"/>
      <c r="N169" s="25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49.5" customHeight="1">
      <c r="A170" s="122" t="s">
        <v>274</v>
      </c>
      <c r="B170" s="135" t="s">
        <v>168</v>
      </c>
      <c r="C170" s="136"/>
      <c r="D170" s="136"/>
      <c r="E170" s="137"/>
      <c r="F170" s="116" t="s">
        <v>169</v>
      </c>
      <c r="G170" s="17">
        <v>43101</v>
      </c>
      <c r="H170" s="17">
        <v>44196</v>
      </c>
      <c r="I170" s="132" t="s">
        <v>307</v>
      </c>
      <c r="J170" s="118">
        <v>5</v>
      </c>
      <c r="K170" s="131">
        <f>L170+M170+N170</f>
        <v>3268424</v>
      </c>
      <c r="L170" s="209">
        <f>L173+L174</f>
        <v>1282024</v>
      </c>
      <c r="M170" s="131">
        <v>993200</v>
      </c>
      <c r="N170" s="131">
        <v>993200</v>
      </c>
      <c r="O170" s="119" t="s">
        <v>11</v>
      </c>
      <c r="P170" s="119" t="s">
        <v>11</v>
      </c>
      <c r="Q170" s="119"/>
      <c r="R170" s="119"/>
      <c r="S170" s="119" t="s">
        <v>11</v>
      </c>
      <c r="T170" s="119" t="s">
        <v>11</v>
      </c>
      <c r="U170" s="119"/>
      <c r="V170" s="119"/>
      <c r="W170" s="119" t="s">
        <v>11</v>
      </c>
      <c r="X170" s="119" t="s">
        <v>11</v>
      </c>
      <c r="Y170" s="119"/>
      <c r="Z170" s="119"/>
    </row>
    <row r="171" spans="1:26" ht="12.75">
      <c r="A171" s="122"/>
      <c r="B171" s="138"/>
      <c r="C171" s="139"/>
      <c r="D171" s="139"/>
      <c r="E171" s="140"/>
      <c r="F171" s="116"/>
      <c r="G171" s="17">
        <v>43101</v>
      </c>
      <c r="H171" s="17">
        <v>44196</v>
      </c>
      <c r="I171" s="118"/>
      <c r="J171" s="118"/>
      <c r="K171" s="131"/>
      <c r="L171" s="210"/>
      <c r="M171" s="131"/>
      <c r="N171" s="131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</row>
    <row r="172" spans="1:26" s="68" customFormat="1" ht="12.75">
      <c r="A172" s="122"/>
      <c r="B172" s="141"/>
      <c r="C172" s="142"/>
      <c r="D172" s="142"/>
      <c r="E172" s="143"/>
      <c r="F172" s="116"/>
      <c r="G172" s="17">
        <v>43101</v>
      </c>
      <c r="H172" s="17">
        <v>44196</v>
      </c>
      <c r="I172" s="118"/>
      <c r="J172" s="118"/>
      <c r="K172" s="131"/>
      <c r="L172" s="211"/>
      <c r="M172" s="131"/>
      <c r="N172" s="131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</row>
    <row r="173" spans="1:26" s="68" customFormat="1" ht="63.75">
      <c r="A173" s="46" t="s">
        <v>275</v>
      </c>
      <c r="B173" s="2" t="s">
        <v>170</v>
      </c>
      <c r="C173" s="23"/>
      <c r="D173" s="2" t="s">
        <v>183</v>
      </c>
      <c r="E173" s="2" t="s">
        <v>37</v>
      </c>
      <c r="F173" s="3" t="s">
        <v>107</v>
      </c>
      <c r="G173" s="17">
        <v>43101</v>
      </c>
      <c r="H173" s="17">
        <v>44196</v>
      </c>
      <c r="I173" s="8"/>
      <c r="J173" s="8"/>
      <c r="K173" s="5"/>
      <c r="L173" s="198"/>
      <c r="M173" s="4"/>
      <c r="N173" s="4"/>
      <c r="O173" s="9" t="s">
        <v>11</v>
      </c>
      <c r="P173" s="9"/>
      <c r="Q173" s="9"/>
      <c r="R173" s="9"/>
      <c r="S173" s="9" t="s">
        <v>11</v>
      </c>
      <c r="T173" s="9"/>
      <c r="U173" s="9"/>
      <c r="V173" s="9"/>
      <c r="W173" s="9" t="s">
        <v>11</v>
      </c>
      <c r="X173" s="9"/>
      <c r="Y173" s="9"/>
      <c r="Z173" s="9"/>
    </row>
    <row r="174" spans="1:26" s="68" customFormat="1" ht="63.75">
      <c r="A174" s="46" t="s">
        <v>276</v>
      </c>
      <c r="B174" s="2" t="s">
        <v>207</v>
      </c>
      <c r="C174" s="23"/>
      <c r="D174" s="2" t="s">
        <v>183</v>
      </c>
      <c r="E174" s="2" t="s">
        <v>37</v>
      </c>
      <c r="F174" s="3" t="s">
        <v>171</v>
      </c>
      <c r="G174" s="17">
        <v>43101</v>
      </c>
      <c r="H174" s="17">
        <v>44196</v>
      </c>
      <c r="I174" s="8"/>
      <c r="J174" s="8"/>
      <c r="K174" s="5">
        <f>L174+M174+N174</f>
        <v>3268424</v>
      </c>
      <c r="L174" s="198">
        <f>'[1]Лист1'!$K$94</f>
        <v>1282024</v>
      </c>
      <c r="M174" s="4">
        <v>993200</v>
      </c>
      <c r="N174" s="4">
        <v>993200</v>
      </c>
      <c r="O174" s="9"/>
      <c r="P174" s="9" t="s">
        <v>11</v>
      </c>
      <c r="Q174" s="9"/>
      <c r="R174" s="9"/>
      <c r="S174" s="9"/>
      <c r="T174" s="9" t="s">
        <v>11</v>
      </c>
      <c r="U174" s="9"/>
      <c r="V174" s="9"/>
      <c r="W174" s="9"/>
      <c r="X174" s="9" t="s">
        <v>11</v>
      </c>
      <c r="Y174" s="9"/>
      <c r="Z174" s="9"/>
    </row>
    <row r="175" spans="1:26" s="68" customFormat="1" ht="12.75">
      <c r="A175" s="122" t="s">
        <v>167</v>
      </c>
      <c r="B175" s="121"/>
      <c r="C175" s="121"/>
      <c r="D175" s="116" t="s">
        <v>163</v>
      </c>
      <c r="E175" s="117"/>
      <c r="F175" s="117"/>
      <c r="G175" s="17"/>
      <c r="H175" s="21">
        <v>43465</v>
      </c>
      <c r="I175" s="12"/>
      <c r="J175" s="12"/>
      <c r="K175" s="25"/>
      <c r="L175" s="202"/>
      <c r="M175" s="25"/>
      <c r="N175" s="25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s="68" customFormat="1" ht="12.75">
      <c r="A176" s="121"/>
      <c r="B176" s="121"/>
      <c r="C176" s="121"/>
      <c r="D176" s="117"/>
      <c r="E176" s="117"/>
      <c r="F176" s="117"/>
      <c r="G176" s="17"/>
      <c r="H176" s="21">
        <v>43830</v>
      </c>
      <c r="I176" s="12"/>
      <c r="J176" s="12"/>
      <c r="K176" s="25"/>
      <c r="L176" s="202"/>
      <c r="M176" s="25"/>
      <c r="N176" s="25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s="68" customFormat="1" ht="12.75">
      <c r="A177" s="121"/>
      <c r="B177" s="121"/>
      <c r="C177" s="121"/>
      <c r="D177" s="117"/>
      <c r="E177" s="117"/>
      <c r="F177" s="117"/>
      <c r="G177" s="17"/>
      <c r="H177" s="21">
        <v>44196</v>
      </c>
      <c r="I177" s="12"/>
      <c r="J177" s="12"/>
      <c r="K177" s="25"/>
      <c r="L177" s="202"/>
      <c r="M177" s="25"/>
      <c r="N177" s="25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s="68" customFormat="1" ht="18" customHeight="1">
      <c r="A178" s="105" t="s">
        <v>173</v>
      </c>
      <c r="B178" s="105"/>
      <c r="C178" s="121"/>
      <c r="D178" s="116" t="s">
        <v>172</v>
      </c>
      <c r="E178" s="116"/>
      <c r="F178" s="116"/>
      <c r="G178" s="17"/>
      <c r="H178" s="21">
        <v>43465</v>
      </c>
      <c r="I178" s="12"/>
      <c r="J178" s="12"/>
      <c r="K178" s="25"/>
      <c r="L178" s="202"/>
      <c r="M178" s="25"/>
      <c r="N178" s="25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s="68" customFormat="1" ht="11.25" customHeight="1">
      <c r="A179" s="105"/>
      <c r="B179" s="105"/>
      <c r="C179" s="121"/>
      <c r="D179" s="116"/>
      <c r="E179" s="116"/>
      <c r="F179" s="116"/>
      <c r="G179" s="17"/>
      <c r="H179" s="21">
        <v>43830</v>
      </c>
      <c r="I179" s="12"/>
      <c r="J179" s="12"/>
      <c r="K179" s="25"/>
      <c r="L179" s="202"/>
      <c r="M179" s="25"/>
      <c r="N179" s="25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s="68" customFormat="1" ht="12" customHeight="1" hidden="1">
      <c r="A180" s="105"/>
      <c r="B180" s="105"/>
      <c r="C180" s="121"/>
      <c r="D180" s="116"/>
      <c r="E180" s="116"/>
      <c r="F180" s="116"/>
      <c r="G180" s="17"/>
      <c r="H180" s="21">
        <v>43830</v>
      </c>
      <c r="I180" s="12"/>
      <c r="J180" s="12"/>
      <c r="K180" s="25"/>
      <c r="L180" s="202"/>
      <c r="M180" s="25"/>
      <c r="N180" s="25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52.5" customHeight="1">
      <c r="A181" s="122" t="s">
        <v>286</v>
      </c>
      <c r="B181" s="135" t="s">
        <v>104</v>
      </c>
      <c r="C181" s="136"/>
      <c r="D181" s="136"/>
      <c r="E181" s="137"/>
      <c r="F181" s="116" t="s">
        <v>105</v>
      </c>
      <c r="G181" s="17">
        <v>43101</v>
      </c>
      <c r="H181" s="17">
        <v>44196</v>
      </c>
      <c r="I181" s="118" t="s">
        <v>131</v>
      </c>
      <c r="J181" s="118">
        <v>5.1</v>
      </c>
      <c r="K181" s="131">
        <f>L181+M181+N181</f>
        <v>0</v>
      </c>
      <c r="L181" s="209">
        <v>0</v>
      </c>
      <c r="M181" s="128">
        <v>0</v>
      </c>
      <c r="N181" s="128">
        <v>0</v>
      </c>
      <c r="O181" s="119" t="s">
        <v>11</v>
      </c>
      <c r="P181" s="119" t="s">
        <v>11</v>
      </c>
      <c r="Q181" s="119"/>
      <c r="R181" s="119"/>
      <c r="S181" s="119" t="s">
        <v>11</v>
      </c>
      <c r="T181" s="119" t="s">
        <v>11</v>
      </c>
      <c r="U181" s="119"/>
      <c r="V181" s="119"/>
      <c r="W181" s="119" t="s">
        <v>11</v>
      </c>
      <c r="X181" s="119" t="s">
        <v>11</v>
      </c>
      <c r="Y181" s="119"/>
      <c r="Z181" s="119"/>
    </row>
    <row r="182" spans="1:26" ht="12.75">
      <c r="A182" s="122"/>
      <c r="B182" s="138"/>
      <c r="C182" s="139"/>
      <c r="D182" s="139"/>
      <c r="E182" s="140"/>
      <c r="F182" s="116"/>
      <c r="G182" s="17">
        <v>43101</v>
      </c>
      <c r="H182" s="17">
        <v>44196</v>
      </c>
      <c r="I182" s="118"/>
      <c r="J182" s="118"/>
      <c r="K182" s="131"/>
      <c r="L182" s="210"/>
      <c r="M182" s="129"/>
      <c r="N182" s="12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</row>
    <row r="183" spans="1:26" s="68" customFormat="1" ht="12.75">
      <c r="A183" s="122"/>
      <c r="B183" s="141"/>
      <c r="C183" s="142"/>
      <c r="D183" s="142"/>
      <c r="E183" s="143"/>
      <c r="F183" s="116"/>
      <c r="G183" s="17">
        <v>43101</v>
      </c>
      <c r="H183" s="17">
        <v>44196</v>
      </c>
      <c r="I183" s="118"/>
      <c r="J183" s="118"/>
      <c r="K183" s="131"/>
      <c r="L183" s="211"/>
      <c r="M183" s="130"/>
      <c r="N183" s="130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</row>
    <row r="184" spans="1:26" s="68" customFormat="1" ht="63.75">
      <c r="A184" s="46" t="s">
        <v>287</v>
      </c>
      <c r="B184" s="2" t="s">
        <v>106</v>
      </c>
      <c r="C184" s="23"/>
      <c r="D184" s="2" t="s">
        <v>184</v>
      </c>
      <c r="E184" s="2" t="s">
        <v>37</v>
      </c>
      <c r="F184" s="3" t="s">
        <v>179</v>
      </c>
      <c r="G184" s="17">
        <v>43101</v>
      </c>
      <c r="H184" s="17">
        <v>44196</v>
      </c>
      <c r="I184" s="8"/>
      <c r="J184" s="8"/>
      <c r="K184" s="5">
        <v>0</v>
      </c>
      <c r="L184" s="198"/>
      <c r="M184" s="4"/>
      <c r="N184" s="4"/>
      <c r="O184" s="9" t="s">
        <v>11</v>
      </c>
      <c r="P184" s="9"/>
      <c r="Q184" s="9"/>
      <c r="R184" s="9"/>
      <c r="S184" s="9" t="s">
        <v>11</v>
      </c>
      <c r="T184" s="9"/>
      <c r="U184" s="9"/>
      <c r="V184" s="9"/>
      <c r="W184" s="9" t="s">
        <v>11</v>
      </c>
      <c r="X184" s="9"/>
      <c r="Y184" s="9"/>
      <c r="Z184" s="9"/>
    </row>
    <row r="185" spans="1:26" s="68" customFormat="1" ht="51">
      <c r="A185" s="46" t="s">
        <v>288</v>
      </c>
      <c r="B185" s="2" t="s">
        <v>108</v>
      </c>
      <c r="C185" s="23"/>
      <c r="D185" s="2" t="s">
        <v>183</v>
      </c>
      <c r="E185" s="2" t="s">
        <v>37</v>
      </c>
      <c r="F185" s="3" t="s">
        <v>109</v>
      </c>
      <c r="G185" s="17">
        <v>43101</v>
      </c>
      <c r="H185" s="17">
        <v>44196</v>
      </c>
      <c r="I185" s="8"/>
      <c r="J185" s="8"/>
      <c r="K185" s="5">
        <v>0</v>
      </c>
      <c r="L185" s="198">
        <v>0</v>
      </c>
      <c r="M185" s="4">
        <v>0</v>
      </c>
      <c r="N185" s="4">
        <v>0</v>
      </c>
      <c r="O185" s="9"/>
      <c r="P185" s="9" t="s">
        <v>11</v>
      </c>
      <c r="Q185" s="9"/>
      <c r="R185" s="9"/>
      <c r="S185" s="9"/>
      <c r="T185" s="9" t="s">
        <v>11</v>
      </c>
      <c r="U185" s="9"/>
      <c r="V185" s="9"/>
      <c r="W185" s="9"/>
      <c r="X185" s="9" t="s">
        <v>11</v>
      </c>
      <c r="Y185" s="9"/>
      <c r="Z185" s="9"/>
    </row>
    <row r="186" spans="1:26" s="68" customFormat="1" ht="12.75">
      <c r="A186" s="122" t="s">
        <v>208</v>
      </c>
      <c r="B186" s="121"/>
      <c r="C186" s="121"/>
      <c r="D186" s="116" t="s">
        <v>163</v>
      </c>
      <c r="E186" s="117"/>
      <c r="F186" s="117"/>
      <c r="G186" s="17"/>
      <c r="H186" s="21">
        <v>43465</v>
      </c>
      <c r="I186" s="12"/>
      <c r="J186" s="12"/>
      <c r="K186" s="25"/>
      <c r="L186" s="202"/>
      <c r="M186" s="25"/>
      <c r="N186" s="25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s="68" customFormat="1" ht="12.75">
      <c r="A187" s="121"/>
      <c r="B187" s="121"/>
      <c r="C187" s="121"/>
      <c r="D187" s="117"/>
      <c r="E187" s="117"/>
      <c r="F187" s="117"/>
      <c r="G187" s="17"/>
      <c r="H187" s="21">
        <v>43830</v>
      </c>
      <c r="I187" s="12"/>
      <c r="J187" s="12"/>
      <c r="K187" s="25"/>
      <c r="L187" s="202"/>
      <c r="M187" s="25"/>
      <c r="N187" s="25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s="68" customFormat="1" ht="12.75">
      <c r="A188" s="121"/>
      <c r="B188" s="121"/>
      <c r="C188" s="121"/>
      <c r="D188" s="117"/>
      <c r="E188" s="117"/>
      <c r="F188" s="117"/>
      <c r="G188" s="17"/>
      <c r="H188" s="21">
        <v>44196</v>
      </c>
      <c r="I188" s="12"/>
      <c r="J188" s="12"/>
      <c r="K188" s="25"/>
      <c r="L188" s="202"/>
      <c r="M188" s="25"/>
      <c r="N188" s="25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s="68" customFormat="1" ht="12.75">
      <c r="A189" s="105" t="s">
        <v>212</v>
      </c>
      <c r="B189" s="105"/>
      <c r="C189" s="121"/>
      <c r="D189" s="116" t="s">
        <v>162</v>
      </c>
      <c r="E189" s="116"/>
      <c r="F189" s="116"/>
      <c r="G189" s="17"/>
      <c r="H189" s="21">
        <v>43465</v>
      </c>
      <c r="I189" s="12"/>
      <c r="J189" s="12"/>
      <c r="K189" s="25"/>
      <c r="L189" s="202"/>
      <c r="M189" s="25"/>
      <c r="N189" s="25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s="68" customFormat="1" ht="13.5" customHeight="1">
      <c r="A190" s="105"/>
      <c r="B190" s="105"/>
      <c r="C190" s="121"/>
      <c r="D190" s="116"/>
      <c r="E190" s="116"/>
      <c r="F190" s="116"/>
      <c r="G190" s="17"/>
      <c r="H190" s="21">
        <v>43830</v>
      </c>
      <c r="I190" s="12"/>
      <c r="J190" s="12"/>
      <c r="K190" s="25"/>
      <c r="L190" s="202"/>
      <c r="M190" s="25"/>
      <c r="N190" s="25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s="68" customFormat="1" ht="25.5" customHeight="1">
      <c r="A191" s="105"/>
      <c r="B191" s="105"/>
      <c r="C191" s="121"/>
      <c r="D191" s="116"/>
      <c r="E191" s="116"/>
      <c r="F191" s="116"/>
      <c r="G191" s="17"/>
      <c r="H191" s="21">
        <v>44196</v>
      </c>
      <c r="I191" s="12"/>
      <c r="J191" s="12"/>
      <c r="K191" s="25"/>
      <c r="L191" s="202"/>
      <c r="M191" s="25"/>
      <c r="N191" s="25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s="68" customFormat="1" ht="25.5" customHeight="1">
      <c r="A192" s="124" t="s">
        <v>142</v>
      </c>
      <c r="B192" s="124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</row>
    <row r="193" spans="1:26" ht="33.75" customHeight="1">
      <c r="A193" s="126" t="s">
        <v>277</v>
      </c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</row>
    <row r="194" spans="1:26" s="68" customFormat="1" ht="56.25" customHeight="1">
      <c r="A194" s="37" t="s">
        <v>278</v>
      </c>
      <c r="B194" s="105" t="s">
        <v>114</v>
      </c>
      <c r="C194" s="121"/>
      <c r="D194" s="121"/>
      <c r="E194" s="121"/>
      <c r="F194" s="16" t="s">
        <v>115</v>
      </c>
      <c r="G194" s="17">
        <v>42736</v>
      </c>
      <c r="H194" s="17">
        <v>43830</v>
      </c>
      <c r="I194" s="40" t="s">
        <v>228</v>
      </c>
      <c r="J194" s="40">
        <v>1</v>
      </c>
      <c r="K194" s="35">
        <f>L194+M194+N194</f>
        <v>41075148</v>
      </c>
      <c r="L194" s="204">
        <f>L196</f>
        <v>20875148</v>
      </c>
      <c r="M194" s="35">
        <f>M196</f>
        <v>10100000</v>
      </c>
      <c r="N194" s="35">
        <f>N196</f>
        <v>10100000</v>
      </c>
      <c r="O194" s="19" t="s">
        <v>11</v>
      </c>
      <c r="P194" s="19" t="s">
        <v>11</v>
      </c>
      <c r="Q194" s="19" t="s">
        <v>11</v>
      </c>
      <c r="R194" s="19" t="s">
        <v>11</v>
      </c>
      <c r="S194" s="19" t="s">
        <v>11</v>
      </c>
      <c r="T194" s="19" t="s">
        <v>11</v>
      </c>
      <c r="U194" s="19" t="s">
        <v>11</v>
      </c>
      <c r="V194" s="19" t="s">
        <v>11</v>
      </c>
      <c r="W194" s="19" t="s">
        <v>11</v>
      </c>
      <c r="X194" s="19" t="s">
        <v>11</v>
      </c>
      <c r="Y194" s="19" t="s">
        <v>11</v>
      </c>
      <c r="Z194" s="19" t="s">
        <v>11</v>
      </c>
    </row>
    <row r="195" spans="1:26" s="68" customFormat="1" ht="48.75" customHeight="1">
      <c r="A195" s="47" t="s">
        <v>279</v>
      </c>
      <c r="B195" s="3" t="s">
        <v>116</v>
      </c>
      <c r="C195" s="34"/>
      <c r="D195" s="3" t="s">
        <v>183</v>
      </c>
      <c r="E195" s="3" t="s">
        <v>37</v>
      </c>
      <c r="F195" s="3" t="s">
        <v>123</v>
      </c>
      <c r="G195" s="17">
        <v>42736</v>
      </c>
      <c r="H195" s="17">
        <v>43830</v>
      </c>
      <c r="I195" s="41"/>
      <c r="J195" s="41"/>
      <c r="K195" s="35">
        <v>0</v>
      </c>
      <c r="L195" s="204"/>
      <c r="M195" s="35"/>
      <c r="N195" s="35"/>
      <c r="O195" s="9"/>
      <c r="P195" s="9"/>
      <c r="Q195" s="9"/>
      <c r="R195" s="9" t="s">
        <v>11</v>
      </c>
      <c r="S195" s="9"/>
      <c r="T195" s="9"/>
      <c r="U195" s="9"/>
      <c r="V195" s="9" t="s">
        <v>11</v>
      </c>
      <c r="W195" s="9"/>
      <c r="X195" s="9"/>
      <c r="Y195" s="9"/>
      <c r="Z195" s="9" t="s">
        <v>11</v>
      </c>
    </row>
    <row r="196" spans="1:26" s="68" customFormat="1" ht="56.25" customHeight="1">
      <c r="A196" s="47" t="s">
        <v>280</v>
      </c>
      <c r="B196" s="3" t="s">
        <v>117</v>
      </c>
      <c r="C196" s="34"/>
      <c r="D196" s="3" t="s">
        <v>183</v>
      </c>
      <c r="E196" s="3" t="s">
        <v>37</v>
      </c>
      <c r="F196" s="3" t="s">
        <v>115</v>
      </c>
      <c r="G196" s="17">
        <v>42736</v>
      </c>
      <c r="H196" s="17">
        <v>43830</v>
      </c>
      <c r="I196" s="41"/>
      <c r="J196" s="41"/>
      <c r="K196" s="35">
        <f>L196+M196+N196</f>
        <v>41075148</v>
      </c>
      <c r="L196" s="204">
        <f>'[1]Лист1'!$K$102</f>
        <v>20875148</v>
      </c>
      <c r="M196" s="35">
        <v>10100000</v>
      </c>
      <c r="N196" s="35">
        <v>10100000</v>
      </c>
      <c r="O196" s="9" t="s">
        <v>11</v>
      </c>
      <c r="P196" s="9" t="s">
        <v>11</v>
      </c>
      <c r="Q196" s="9" t="s">
        <v>11</v>
      </c>
      <c r="R196" s="9" t="s">
        <v>11</v>
      </c>
      <c r="S196" s="9" t="s">
        <v>11</v>
      </c>
      <c r="T196" s="9" t="s">
        <v>11</v>
      </c>
      <c r="U196" s="9" t="s">
        <v>11</v>
      </c>
      <c r="V196" s="9" t="s">
        <v>11</v>
      </c>
      <c r="W196" s="9" t="s">
        <v>11</v>
      </c>
      <c r="X196" s="9" t="s">
        <v>11</v>
      </c>
      <c r="Y196" s="9" t="s">
        <v>11</v>
      </c>
      <c r="Z196" s="9" t="s">
        <v>11</v>
      </c>
    </row>
    <row r="197" spans="1:26" s="68" customFormat="1" ht="15" customHeight="1">
      <c r="A197" s="114" t="s">
        <v>222</v>
      </c>
      <c r="B197" s="115"/>
      <c r="C197" s="115"/>
      <c r="D197" s="105" t="s">
        <v>159</v>
      </c>
      <c r="E197" s="115"/>
      <c r="F197" s="115"/>
      <c r="G197" s="17"/>
      <c r="H197" s="21">
        <v>43100</v>
      </c>
      <c r="I197" s="40"/>
      <c r="J197" s="40"/>
      <c r="K197" s="19"/>
      <c r="L197" s="205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s="68" customFormat="1" ht="15" customHeight="1">
      <c r="A198" s="115"/>
      <c r="B198" s="115"/>
      <c r="C198" s="115"/>
      <c r="D198" s="115"/>
      <c r="E198" s="115"/>
      <c r="F198" s="115"/>
      <c r="G198" s="17"/>
      <c r="H198" s="21">
        <v>43465</v>
      </c>
      <c r="I198" s="40"/>
      <c r="J198" s="40"/>
      <c r="K198" s="19"/>
      <c r="L198" s="205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s="68" customFormat="1" ht="15" customHeight="1">
      <c r="A199" s="115"/>
      <c r="B199" s="115"/>
      <c r="C199" s="115"/>
      <c r="D199" s="115"/>
      <c r="E199" s="115"/>
      <c r="F199" s="115"/>
      <c r="G199" s="17"/>
      <c r="H199" s="21">
        <v>43830</v>
      </c>
      <c r="I199" s="40"/>
      <c r="J199" s="40"/>
      <c r="K199" s="19"/>
      <c r="L199" s="205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s="68" customFormat="1" ht="15.75" customHeight="1">
      <c r="A200" s="120" t="s">
        <v>223</v>
      </c>
      <c r="B200" s="115"/>
      <c r="C200" s="115"/>
      <c r="D200" s="105" t="s">
        <v>160</v>
      </c>
      <c r="E200" s="115"/>
      <c r="F200" s="115"/>
      <c r="G200" s="17"/>
      <c r="H200" s="21">
        <v>43100</v>
      </c>
      <c r="I200" s="40"/>
      <c r="J200" s="40"/>
      <c r="K200" s="19"/>
      <c r="L200" s="205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5" customHeight="1">
      <c r="A201" s="115"/>
      <c r="B201" s="115"/>
      <c r="C201" s="115"/>
      <c r="D201" s="115"/>
      <c r="E201" s="115"/>
      <c r="F201" s="115"/>
      <c r="G201" s="17"/>
      <c r="H201" s="21">
        <v>43465</v>
      </c>
      <c r="I201" s="40"/>
      <c r="J201" s="40"/>
      <c r="K201" s="19"/>
      <c r="L201" s="205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s="68" customFormat="1" ht="12.75">
      <c r="A202" s="115"/>
      <c r="B202" s="115"/>
      <c r="C202" s="115"/>
      <c r="D202" s="115"/>
      <c r="E202" s="115"/>
      <c r="F202" s="115"/>
      <c r="G202" s="26"/>
      <c r="H202" s="21">
        <v>43830</v>
      </c>
      <c r="I202" s="40"/>
      <c r="J202" s="40"/>
      <c r="K202" s="19"/>
      <c r="L202" s="205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s="68" customFormat="1" ht="72" customHeight="1">
      <c r="A203" s="37" t="s">
        <v>281</v>
      </c>
      <c r="B203" s="105" t="s">
        <v>118</v>
      </c>
      <c r="C203" s="121"/>
      <c r="D203" s="121"/>
      <c r="E203" s="121"/>
      <c r="F203" s="16" t="s">
        <v>119</v>
      </c>
      <c r="G203" s="17">
        <v>42736</v>
      </c>
      <c r="H203" s="17">
        <v>43830</v>
      </c>
      <c r="I203" s="43" t="s">
        <v>229</v>
      </c>
      <c r="J203" s="40">
        <v>1</v>
      </c>
      <c r="K203" s="1">
        <f>L203+M203+N203</f>
        <v>16689</v>
      </c>
      <c r="L203" s="204">
        <f>L204</f>
        <v>5563</v>
      </c>
      <c r="M203" s="35">
        <f>M204</f>
        <v>5563</v>
      </c>
      <c r="N203" s="35">
        <f>N204</f>
        <v>5563</v>
      </c>
      <c r="O203" s="19" t="s">
        <v>11</v>
      </c>
      <c r="P203" s="19" t="s">
        <v>11</v>
      </c>
      <c r="Q203" s="19" t="s">
        <v>11</v>
      </c>
      <c r="R203" s="19" t="s">
        <v>11</v>
      </c>
      <c r="S203" s="19" t="s">
        <v>11</v>
      </c>
      <c r="T203" s="19" t="s">
        <v>11</v>
      </c>
      <c r="U203" s="19" t="s">
        <v>11</v>
      </c>
      <c r="V203" s="19" t="s">
        <v>11</v>
      </c>
      <c r="W203" s="19" t="s">
        <v>11</v>
      </c>
      <c r="X203" s="19" t="s">
        <v>11</v>
      </c>
      <c r="Y203" s="19" t="s">
        <v>11</v>
      </c>
      <c r="Z203" s="19" t="s">
        <v>11</v>
      </c>
    </row>
    <row r="204" spans="1:26" s="68" customFormat="1" ht="51">
      <c r="A204" s="47" t="s">
        <v>282</v>
      </c>
      <c r="B204" s="3" t="s">
        <v>120</v>
      </c>
      <c r="C204" s="48"/>
      <c r="D204" s="3" t="s">
        <v>184</v>
      </c>
      <c r="E204" s="3" t="s">
        <v>37</v>
      </c>
      <c r="F204" s="3" t="s">
        <v>115</v>
      </c>
      <c r="G204" s="17">
        <v>42736</v>
      </c>
      <c r="H204" s="17">
        <v>43830</v>
      </c>
      <c r="I204" s="41"/>
      <c r="J204" s="41"/>
      <c r="K204" s="1">
        <f>L204+M204+N204</f>
        <v>16689</v>
      </c>
      <c r="L204" s="204">
        <v>5563</v>
      </c>
      <c r="M204" s="35">
        <v>5563</v>
      </c>
      <c r="N204" s="35">
        <v>5563</v>
      </c>
      <c r="O204" s="9" t="s">
        <v>11</v>
      </c>
      <c r="P204" s="9" t="s">
        <v>11</v>
      </c>
      <c r="Q204" s="9" t="s">
        <v>11</v>
      </c>
      <c r="R204" s="9" t="s">
        <v>11</v>
      </c>
      <c r="S204" s="9" t="s">
        <v>11</v>
      </c>
      <c r="T204" s="9" t="s">
        <v>11</v>
      </c>
      <c r="U204" s="9" t="s">
        <v>11</v>
      </c>
      <c r="V204" s="9" t="s">
        <v>11</v>
      </c>
      <c r="W204" s="9" t="s">
        <v>11</v>
      </c>
      <c r="X204" s="9" t="s">
        <v>11</v>
      </c>
      <c r="Y204" s="9" t="s">
        <v>11</v>
      </c>
      <c r="Z204" s="9" t="s">
        <v>11</v>
      </c>
    </row>
    <row r="205" spans="1:70" s="82" customFormat="1" ht="12.75">
      <c r="A205" s="114" t="s">
        <v>224</v>
      </c>
      <c r="B205" s="115"/>
      <c r="C205" s="123"/>
      <c r="D205" s="105" t="s">
        <v>160</v>
      </c>
      <c r="E205" s="115"/>
      <c r="F205" s="115"/>
      <c r="G205" s="49"/>
      <c r="H205" s="21">
        <v>43100</v>
      </c>
      <c r="I205" s="40"/>
      <c r="J205" s="40"/>
      <c r="K205" s="40"/>
      <c r="L205" s="208"/>
      <c r="M205" s="40"/>
      <c r="N205" s="40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  <c r="BQ205" s="81"/>
      <c r="BR205" s="81"/>
    </row>
    <row r="206" spans="1:26" ht="12.75">
      <c r="A206" s="114"/>
      <c r="B206" s="115"/>
      <c r="C206" s="123"/>
      <c r="D206" s="115"/>
      <c r="E206" s="115"/>
      <c r="F206" s="115"/>
      <c r="G206" s="49"/>
      <c r="H206" s="21">
        <v>43465</v>
      </c>
      <c r="I206" s="40"/>
      <c r="J206" s="40"/>
      <c r="K206" s="40"/>
      <c r="L206" s="208"/>
      <c r="M206" s="40"/>
      <c r="N206" s="40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2.75">
      <c r="A207" s="114"/>
      <c r="B207" s="115"/>
      <c r="C207" s="123"/>
      <c r="D207" s="115"/>
      <c r="E207" s="115"/>
      <c r="F207" s="115"/>
      <c r="G207" s="49"/>
      <c r="H207" s="21">
        <v>43830</v>
      </c>
      <c r="I207" s="40"/>
      <c r="J207" s="40"/>
      <c r="K207" s="40"/>
      <c r="L207" s="208"/>
      <c r="M207" s="40"/>
      <c r="N207" s="40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2">
      <c r="A208" s="50"/>
      <c r="B208" s="51"/>
      <c r="C208" s="51"/>
      <c r="D208" s="52" t="s">
        <v>144</v>
      </c>
      <c r="E208" s="53"/>
      <c r="F208" s="54"/>
      <c r="G208" s="55"/>
      <c r="H208" s="55"/>
      <c r="I208" s="56"/>
      <c r="J208" s="56"/>
      <c r="K208" s="57">
        <v>705582879</v>
      </c>
      <c r="L208" s="212">
        <f>L17+L23+L51+L56+L63+L68+L73+L79+L93+L98+L103+L118+L130+L156+L163+L170+L194+L203+L120+L149</f>
        <v>337178685.99999994</v>
      </c>
      <c r="M208" s="57">
        <f>M17+M23+M51+M56+M63+M68+M73+M79+M93+M98+M103+M118+M130+M156+M163+M170+M194+M203+M120+M149</f>
        <v>215408657</v>
      </c>
      <c r="N208" s="57">
        <f>N17+N23+N51+N56+N63+N68+N73+N79+N93+N98+N103+N118+N130+N156+N163+N170+N194+N203+N120+N149</f>
        <v>214300657</v>
      </c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</row>
    <row r="209" ht="12">
      <c r="L209" s="213"/>
    </row>
    <row r="210" spans="12:14" ht="12">
      <c r="L210" s="213">
        <f>'[1]Лист1'!$K$10-L208</f>
        <v>0</v>
      </c>
      <c r="M210" s="67"/>
      <c r="N210" s="67"/>
    </row>
    <row r="211" ht="12">
      <c r="L211" s="213"/>
    </row>
  </sheetData>
  <sheetProtection/>
  <mergeCells count="190">
    <mergeCell ref="B120:E120"/>
    <mergeCell ref="A122:C124"/>
    <mergeCell ref="D122:F124"/>
    <mergeCell ref="A144:B146"/>
    <mergeCell ref="C144:F146"/>
    <mergeCell ref="A147:B147"/>
    <mergeCell ref="C147:F147"/>
    <mergeCell ref="A141:B143"/>
    <mergeCell ref="C141:F143"/>
    <mergeCell ref="M1:Z1"/>
    <mergeCell ref="I2:Z2"/>
    <mergeCell ref="B5:G5"/>
    <mergeCell ref="B7:Z7"/>
    <mergeCell ref="K3:Z5"/>
    <mergeCell ref="L6:Z6"/>
    <mergeCell ref="B8:Z8"/>
    <mergeCell ref="B9:Z9"/>
    <mergeCell ref="B10:G10"/>
    <mergeCell ref="L10:N10"/>
    <mergeCell ref="A11:A13"/>
    <mergeCell ref="B11:B13"/>
    <mergeCell ref="C11:C13"/>
    <mergeCell ref="D11:D13"/>
    <mergeCell ref="E11:E13"/>
    <mergeCell ref="F11:F13"/>
    <mergeCell ref="J11:J13"/>
    <mergeCell ref="K11:N11"/>
    <mergeCell ref="O11:Z11"/>
    <mergeCell ref="K12:K13"/>
    <mergeCell ref="L12:N12"/>
    <mergeCell ref="O12:R12"/>
    <mergeCell ref="S12:V12"/>
    <mergeCell ref="W12:Z12"/>
    <mergeCell ref="A15:Z15"/>
    <mergeCell ref="A16:Z16"/>
    <mergeCell ref="A30:B32"/>
    <mergeCell ref="C30:C32"/>
    <mergeCell ref="D30:F32"/>
    <mergeCell ref="C111:F113"/>
    <mergeCell ref="A36:B38"/>
    <mergeCell ref="C36:C38"/>
    <mergeCell ref="D36:F38"/>
    <mergeCell ref="B23:E23"/>
    <mergeCell ref="G11:G13"/>
    <mergeCell ref="H11:H13"/>
    <mergeCell ref="I11:I13"/>
    <mergeCell ref="B17:E17"/>
    <mergeCell ref="A42:B44"/>
    <mergeCell ref="C42:C44"/>
    <mergeCell ref="D42:F44"/>
    <mergeCell ref="A33:B35"/>
    <mergeCell ref="C33:C35"/>
    <mergeCell ref="D33:F35"/>
    <mergeCell ref="A45:B47"/>
    <mergeCell ref="C45:C47"/>
    <mergeCell ref="D45:F47"/>
    <mergeCell ref="A48:B50"/>
    <mergeCell ref="C48:C50"/>
    <mergeCell ref="D48:F50"/>
    <mergeCell ref="A39:B41"/>
    <mergeCell ref="C39:C41"/>
    <mergeCell ref="D39:F41"/>
    <mergeCell ref="A70:B72"/>
    <mergeCell ref="C70:F72"/>
    <mergeCell ref="B51:E51"/>
    <mergeCell ref="A53:B55"/>
    <mergeCell ref="C53:C55"/>
    <mergeCell ref="D53:F55"/>
    <mergeCell ref="B56:E56"/>
    <mergeCell ref="A59:B61"/>
    <mergeCell ref="C59:F61"/>
    <mergeCell ref="B103:E103"/>
    <mergeCell ref="A105:B107"/>
    <mergeCell ref="C105:F107"/>
    <mergeCell ref="A100:B102"/>
    <mergeCell ref="C100:F102"/>
    <mergeCell ref="A62:Z62"/>
    <mergeCell ref="B63:E63"/>
    <mergeCell ref="A65:B67"/>
    <mergeCell ref="C65:F67"/>
    <mergeCell ref="B68:E68"/>
    <mergeCell ref="B73:E73"/>
    <mergeCell ref="A111:B113"/>
    <mergeCell ref="B88:E88"/>
    <mergeCell ref="A90:B92"/>
    <mergeCell ref="C90:F92"/>
    <mergeCell ref="B79:E79"/>
    <mergeCell ref="A85:B87"/>
    <mergeCell ref="C85:F87"/>
    <mergeCell ref="A117:Z117"/>
    <mergeCell ref="B118:E118"/>
    <mergeCell ref="A125:C127"/>
    <mergeCell ref="D125:F127"/>
    <mergeCell ref="B93:E93"/>
    <mergeCell ref="A95:C97"/>
    <mergeCell ref="D95:F97"/>
    <mergeCell ref="B98:E98"/>
    <mergeCell ref="A114:B116"/>
    <mergeCell ref="C114:F116"/>
    <mergeCell ref="A158:B160"/>
    <mergeCell ref="C158:F160"/>
    <mergeCell ref="A128:Z128"/>
    <mergeCell ref="A129:Z129"/>
    <mergeCell ref="B130:E130"/>
    <mergeCell ref="A135:B137"/>
    <mergeCell ref="C135:F137"/>
    <mergeCell ref="A138:B140"/>
    <mergeCell ref="C138:F140"/>
    <mergeCell ref="A162:Z162"/>
    <mergeCell ref="B163:E163"/>
    <mergeCell ref="A165:B167"/>
    <mergeCell ref="C165:C167"/>
    <mergeCell ref="D165:F167"/>
    <mergeCell ref="A148:N148"/>
    <mergeCell ref="B149:E149"/>
    <mergeCell ref="A153:B155"/>
    <mergeCell ref="C153:F155"/>
    <mergeCell ref="B156:E156"/>
    <mergeCell ref="A168:B169"/>
    <mergeCell ref="C168:C169"/>
    <mergeCell ref="D168:F169"/>
    <mergeCell ref="A181:A183"/>
    <mergeCell ref="B181:E183"/>
    <mergeCell ref="F181:F183"/>
    <mergeCell ref="A170:A172"/>
    <mergeCell ref="B170:E172"/>
    <mergeCell ref="V181:V183"/>
    <mergeCell ref="W181:W183"/>
    <mergeCell ref="X181:X183"/>
    <mergeCell ref="M181:M183"/>
    <mergeCell ref="N181:N183"/>
    <mergeCell ref="O181:O183"/>
    <mergeCell ref="P181:P183"/>
    <mergeCell ref="T181:T183"/>
    <mergeCell ref="S181:S183"/>
    <mergeCell ref="J170:J172"/>
    <mergeCell ref="K170:K172"/>
    <mergeCell ref="U181:U183"/>
    <mergeCell ref="K181:K183"/>
    <mergeCell ref="L181:L183"/>
    <mergeCell ref="N170:N172"/>
    <mergeCell ref="O170:O172"/>
    <mergeCell ref="V170:V172"/>
    <mergeCell ref="W170:W172"/>
    <mergeCell ref="I181:I183"/>
    <mergeCell ref="J181:J183"/>
    <mergeCell ref="Q181:Q183"/>
    <mergeCell ref="R181:R183"/>
    <mergeCell ref="I170:I172"/>
    <mergeCell ref="R170:R172"/>
    <mergeCell ref="P170:P172"/>
    <mergeCell ref="Q170:Q172"/>
    <mergeCell ref="X170:X172"/>
    <mergeCell ref="Y170:Y172"/>
    <mergeCell ref="Z170:Z172"/>
    <mergeCell ref="A175:B177"/>
    <mergeCell ref="C175:C177"/>
    <mergeCell ref="T170:T172"/>
    <mergeCell ref="S170:S172"/>
    <mergeCell ref="U170:U172"/>
    <mergeCell ref="L170:L172"/>
    <mergeCell ref="M170:M172"/>
    <mergeCell ref="B203:E203"/>
    <mergeCell ref="A205:C207"/>
    <mergeCell ref="D205:F207"/>
    <mergeCell ref="A178:B180"/>
    <mergeCell ref="C178:C180"/>
    <mergeCell ref="D178:F180"/>
    <mergeCell ref="A192:Z192"/>
    <mergeCell ref="A193:Z193"/>
    <mergeCell ref="B194:E194"/>
    <mergeCell ref="Y181:Y183"/>
    <mergeCell ref="A200:C202"/>
    <mergeCell ref="D200:F202"/>
    <mergeCell ref="D186:F188"/>
    <mergeCell ref="A189:B191"/>
    <mergeCell ref="C189:C191"/>
    <mergeCell ref="D189:F191"/>
    <mergeCell ref="A186:B188"/>
    <mergeCell ref="C186:C188"/>
    <mergeCell ref="A108:B110"/>
    <mergeCell ref="C108:F110"/>
    <mergeCell ref="A76:B78"/>
    <mergeCell ref="C76:F78"/>
    <mergeCell ref="A197:C199"/>
    <mergeCell ref="D197:F199"/>
    <mergeCell ref="F170:F172"/>
    <mergeCell ref="D175:F177"/>
    <mergeCell ref="A161:Z161"/>
    <mergeCell ref="Z181:Z183"/>
  </mergeCells>
  <printOptions horizontalCentered="1"/>
  <pageMargins left="0.2362204724409449" right="0.2362204724409449" top="0.6692913385826772" bottom="0.5905511811023623" header="0.31496062992125984" footer="0.2755905511811024"/>
  <pageSetup fitToHeight="0" horizontalDpi="600" verticalDpi="600" orientation="landscape" paperSize="9" scale="57" r:id="rId1"/>
  <headerFooter>
    <oddFooter>&amp;C&amp;P</oddFooter>
  </headerFooter>
  <rowBreaks count="9" manualBreakCount="9">
    <brk id="25" max="25" man="1"/>
    <brk id="51" max="25" man="1"/>
    <brk id="72" max="25" man="1"/>
    <brk id="88" max="25" man="1"/>
    <brk id="102" max="25" man="1"/>
    <brk id="119" max="25" man="1"/>
    <brk id="140" max="25" man="1"/>
    <brk id="169" max="25" man="1"/>
    <brk id="195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МОГО "Ухта"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Попцова Е.Г.</dc:creator>
  <cp:keywords/>
  <dc:description/>
  <cp:lastModifiedBy>Пользователь Windows</cp:lastModifiedBy>
  <cp:lastPrinted>2018-07-26T09:05:43Z</cp:lastPrinted>
  <dcterms:created xsi:type="dcterms:W3CDTF">2014-01-15T08:37:28Z</dcterms:created>
  <dcterms:modified xsi:type="dcterms:W3CDTF">2018-11-14T08:17:33Z</dcterms:modified>
  <cp:category/>
  <cp:version/>
  <cp:contentType/>
  <cp:contentStatus/>
</cp:coreProperties>
</file>