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08" activeTab="0"/>
  </bookViews>
  <sheets>
    <sheet name="Управление образования " sheetId="1" r:id="rId1"/>
  </sheets>
  <externalReferences>
    <externalReference r:id="rId4"/>
    <externalReference r:id="rId5"/>
    <externalReference r:id="rId6"/>
  </externalReferences>
  <definedNames>
    <definedName name="_xlnm.Print_Titles" localSheetId="0">'Управление образования '!$11:$14</definedName>
    <definedName name="_xlnm.Print_Area" localSheetId="0">'Управление образования '!$A$1:$Z$221</definedName>
  </definedNames>
  <calcPr fullCalcOnLoad="1"/>
</workbook>
</file>

<file path=xl/sharedStrings.xml><?xml version="1.0" encoding="utf-8"?>
<sst xmlns="http://schemas.openxmlformats.org/spreadsheetml/2006/main" count="1121" uniqueCount="346">
  <si>
    <t>СОГЛАСОВАНО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</si>
  <si>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</si>
  <si>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</si>
  <si>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</si>
  <si>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</si>
  <si>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</si>
  <si>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</si>
  <si>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</si>
  <si>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</si>
  <si>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</si>
  <si>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</si>
  <si>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</si>
  <si>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</si>
  <si>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</si>
  <si>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</si>
  <si>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</si>
  <si>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</si>
  <si>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</si>
  <si>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</si>
  <si>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</si>
  <si>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</si>
  <si>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</si>
  <si>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</si>
  <si>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</si>
  <si>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</si>
  <si>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</si>
  <si>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</si>
  <si>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</si>
  <si>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</si>
  <si>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</si>
  <si>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</si>
  <si>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</si>
  <si>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</si>
  <si>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</si>
  <si>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</si>
  <si>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</si>
  <si>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</si>
  <si>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</si>
  <si>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</si>
  <si>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</si>
  <si>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</si>
  <si>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</si>
  <si>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</si>
  <si>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</si>
  <si>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</si>
  <si>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</si>
  <si>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</si>
  <si>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</si>
  <si>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</si>
  <si>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</si>
  <si>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</si>
  <si>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</si>
  <si>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</si>
  <si>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</si>
  <si>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</si>
  <si>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</si>
  <si>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</si>
  <si>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</si>
  <si>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</si>
  <si>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</si>
  <si>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</si>
  <si>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</si>
  <si>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</si>
  <si>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</si>
  <si>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</si>
  <si>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</si>
  <si>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</si>
  <si>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</si>
  <si>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</si>
  <si>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</si>
  <si>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</si>
  <si>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</si>
  <si>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</si>
  <si>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</si>
  <si>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</si>
  <si>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</si>
  <si>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</si>
  <si>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</si>
  <si>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</si>
  <si>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</si>
  <si>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</si>
  <si>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</si>
  <si>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</si>
  <si>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</si>
  <si>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</si>
  <si>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</si>
  <si>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</si>
  <si>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</si>
  <si>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</si>
  <si>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</si>
  <si>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</si>
  <si>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</si>
  <si>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</si>
  <si>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</si>
  <si>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</si>
  <si>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</si>
  <si>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</si>
  <si>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</si>
  <si>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</si>
  <si>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</si>
  <si>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</si>
  <si>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</si>
  <si>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</si>
  <si>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</si>
  <si>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</si>
  <si>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</si>
  <si>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</si>
  <si>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</si>
  <si>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</si>
  <si>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</si>
  <si>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</si>
  <si>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</si>
  <si>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</si>
  <si>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</si>
  <si>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</si>
  <si>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</si>
  <si>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</si>
  <si>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</si>
  <si>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</si>
  <si>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</si>
  <si>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</si>
  <si>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</si>
  <si>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Исполнение муниципального задания ДОО в полном объёме</t>
  </si>
  <si>
    <t>5</t>
  </si>
  <si>
    <t>Создание условий по обеспечению антитеррористической безопасности, безопасности дорожного движения</t>
  </si>
  <si>
    <t>1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</si>
  <si>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</si>
  <si>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</si>
  <si>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04.3.0410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</si>
  <si>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</si>
  <si>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</si>
  <si>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</si>
  <si>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</si>
  <si>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</si>
  <si>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1.5.1.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</si>
  <si>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</si>
  <si>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</si>
  <si>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</si>
  <si>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</si>
  <si>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</si>
  <si>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t>Итого по программе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</si>
  <si>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</si>
  <si>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</si>
  <si>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</si>
  <si>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</si>
  <si>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</si>
  <si>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</si>
  <si>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</si>
  <si>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</si>
  <si>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</si>
  <si>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</si>
  <si>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</si>
  <si>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</si>
  <si>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</si>
  <si>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</si>
  <si>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</si>
  <si>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</si>
  <si>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</si>
  <si>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</si>
  <si>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</si>
  <si>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</si>
  <si>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</si>
  <si>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</si>
  <si>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</si>
  <si>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</si>
  <si>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</si>
  <si>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</si>
  <si>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</si>
  <si>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</si>
  <si>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</si>
  <si>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</si>
  <si>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</si>
  <si>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</si>
  <si>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</si>
  <si>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В 100% общеобразовательных организациях разработаны и реализованы ООП в соответствии с ФГОС НОО, ООО
</t>
  </si>
  <si>
    <t>Удельный вес детей приоритетных категорий, охваченных оздоровлением  от общего количества детей данной категории.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</si>
  <si>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</si>
  <si>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</si>
  <si>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</si>
  <si>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</si>
  <si>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</si>
  <si>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>2019 год,                                                              квартал</t>
  </si>
  <si>
    <t>2019 год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</si>
  <si>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</si>
  <si>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</si>
  <si>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 xml:space="preserve"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
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</si>
  <si>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</si>
  <si>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</si>
  <si>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</si>
  <si>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В 100%  образовательных организаций дошкольного образования разработаны и реализованы ООПДО в соответствии с ФГОС</t>
  </si>
  <si>
    <t>Проведён  мониторинг качества образования в ОО, вявлены проблемы по итогам мониторинга, обозначены пути решения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</si>
  <si>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</si>
  <si>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</si>
  <si>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</si>
  <si>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</si>
  <si>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</si>
  <si>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</si>
  <si>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</si>
  <si>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Контрольное событие 16.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</si>
  <si>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</si>
  <si>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</si>
  <si>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Организация  работы различных форм отдыха и оздоровления обучающихся  в летний период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</si>
  <si>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</si>
  <si>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</si>
  <si>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</si>
  <si>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</si>
  <si>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</si>
  <si>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</si>
  <si>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 xml:space="preserve">Исполнение показателей заработной платы педагогов дополнительного образования </t>
  </si>
  <si>
    <t>Организация работы, направленной на повышение качества дополнительного образования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</si>
  <si>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</si>
  <si>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</si>
  <si>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</si>
  <si>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</si>
  <si>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</si>
  <si>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</si>
  <si>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</si>
  <si>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</si>
  <si>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</si>
  <si>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</si>
  <si>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</si>
  <si>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</si>
  <si>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</si>
  <si>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</si>
  <si>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</si>
  <si>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</si>
  <si>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>Увеличение количества выпускников, заключивших договор о целевом обучении.</t>
  </si>
  <si>
    <t>Основное  мероприятие. Укрепление материально-технической базы и создание безопасных условий в муниципальных образовательных организациях 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</si>
  <si>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</si>
  <si>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</si>
  <si>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</si>
  <si>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</si>
  <si>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</si>
  <si>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</si>
  <si>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</si>
  <si>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</si>
  <si>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</si>
  <si>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</si>
  <si>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</si>
  <si>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</si>
  <si>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</si>
  <si>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</si>
  <si>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</si>
  <si>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</si>
  <si>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</si>
  <si>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</si>
  <si>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</si>
  <si>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</si>
  <si>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</si>
  <si>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</si>
  <si>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</si>
  <si>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</si>
  <si>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</si>
  <si>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</si>
  <si>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</si>
  <si>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</si>
  <si>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</si>
  <si>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</si>
  <si>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</si>
  <si>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</si>
  <si>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2.2.1.2.</t>
  </si>
  <si>
    <t>2.2.1.3.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</si>
  <si>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</si>
  <si>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</si>
  <si>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</si>
  <si>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</si>
  <si>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</si>
  <si>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</si>
  <si>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</si>
  <si>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</si>
  <si>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</si>
  <si>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</si>
  <si>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</si>
  <si>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</si>
  <si>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</si>
  <si>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</si>
  <si>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</si>
  <si>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</si>
  <si>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3.1.3.</t>
  </si>
  <si>
    <t>3.1.3.1.</t>
  </si>
  <si>
    <t>3.1.3.2.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</si>
  <si>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</si>
  <si>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                  к постановлению администрации МР "Троицко-Печорский"   </t>
  </si>
  <si>
    <t>2020 год</t>
  </si>
  <si>
    <t>2020 год,                                                              квартал</t>
  </si>
  <si>
    <t>04.1.14.00000</t>
  </si>
  <si>
    <t>04.1.15.00000</t>
  </si>
  <si>
    <t>04.1.21.00000</t>
  </si>
  <si>
    <t>04.3.11.00000</t>
  </si>
  <si>
    <t>04.2.21.S2010</t>
  </si>
  <si>
    <t>04.1.32.00000</t>
  </si>
  <si>
    <t>04.1.31.00000</t>
  </si>
  <si>
    <t xml:space="preserve">04.1.28.S2000    </t>
  </si>
  <si>
    <t>04.1.11.04200, 04.1.11.73010</t>
  </si>
  <si>
    <t>04.1.12.04210, 04.1.12.73010</t>
  </si>
  <si>
    <t>04.1.22.04040, 04.1.22.04060</t>
  </si>
  <si>
    <t>04.1.23.00000</t>
  </si>
  <si>
    <t>04.1.24.S2010</t>
  </si>
  <si>
    <t>04.2.11.04230, 04.2.11.S2700</t>
  </si>
  <si>
    <t xml:space="preserve">04.3.12.S2040  </t>
  </si>
  <si>
    <t>1.1.2.3.</t>
  </si>
  <si>
    <t>1.1.2.4.</t>
  </si>
  <si>
    <t>1.1.2.5.</t>
  </si>
  <si>
    <t>1.1.2.6.</t>
  </si>
  <si>
    <t>Информационное обеспечение реализации ООП   ДО</t>
  </si>
  <si>
    <t>1.1.1.3.</t>
  </si>
  <si>
    <t>1.1.1.4.</t>
  </si>
  <si>
    <t xml:space="preserve">Реализация  ФГОС основного  общего образования, реализация ФГОС  начального общего образования </t>
  </si>
  <si>
    <t>80% обучающихся обучаются по ФГОС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</si>
  <si>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</si>
  <si>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</si>
  <si>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1.2.4.5.</t>
  </si>
  <si>
    <t>Исполнение муниципального задания орагнизацией дополнительного образования</t>
  </si>
  <si>
    <t>2.1.1.3.</t>
  </si>
  <si>
    <t>2.1.1.4.</t>
  </si>
  <si>
    <t>2021 год</t>
  </si>
  <si>
    <t>по реализации муниципальной программы  муниципального района "Троицко-Печорский"  "Развитие образования"</t>
  </si>
  <si>
    <t xml:space="preserve">на 2019 год и плановый период 2020 и 2021 годы </t>
  </si>
  <si>
    <t>Премия, стипендия  главы талантливой молодёжи</t>
  </si>
  <si>
    <t>Обеспечение выплаты премии, стипендии талантливой молодёжи</t>
  </si>
  <si>
    <t>Проведение ремонтных работ в СОШ с. Усть - Илыч - замена оконных блоков (в рамаках проекта "Народный бюджет")</t>
  </si>
  <si>
    <t>2021 год,                                                              квартал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</si>
  <si>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</si>
  <si>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 xml:space="preserve">Управлением образования выплачена мера социальной поддержки  гражданам, заключившим договоры   о целевом обучении с гражданами, получающими профессию по педагогическому профилю  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</si>
  <si>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</si>
  <si>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Комплексный план действий</t>
  </si>
  <si>
    <t>1.1.3.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</si>
  <si>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</si>
  <si>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t>1.1.3.1.</t>
  </si>
  <si>
    <t>1.1.3.2.</t>
  </si>
  <si>
    <t xml:space="preserve">Реализация  ФГОС основного  общего образования (в соответствии с графиком), реализация ФГОС на уровне начального общего образования </t>
  </si>
  <si>
    <t>60% обучающихся обучаются по ФГОС</t>
  </si>
  <si>
    <t>1.1.3.3.</t>
  </si>
  <si>
    <t>1.1.3.4.</t>
  </si>
  <si>
    <t>1.1.3.5.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</si>
  <si>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</si>
  <si>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1.2.9.</t>
  </si>
  <si>
    <t xml:space="preserve"> Реализация народных проектов в сфере образования, прошедших отбор в рамках проекта "Народный бюджет"</t>
  </si>
  <si>
    <t>Увеличение количества ОО, МТБ которых соответсвует современным требованиям</t>
  </si>
  <si>
    <t>1.2.9.1.</t>
  </si>
  <si>
    <t>Приобретение компьютерного оборудования для школы</t>
  </si>
  <si>
    <t xml:space="preserve">Олата муниципальными учреждениями расходов по коммунальным услугам </t>
  </si>
  <si>
    <t>1.1.1.6.</t>
  </si>
  <si>
    <t>1.1.2.7.</t>
  </si>
  <si>
    <t>2.1.1.5.</t>
  </si>
  <si>
    <t>от 24.10.2019г. №10 /866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</si>
</sst>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58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2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top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14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0" fontId="13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1" fontId="13" fillId="32" borderId="10" xfId="0" applyNumberFormat="1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6" fontId="12" fillId="32" borderId="10" xfId="0" applyNumberFormat="1" applyFont="1" applyFill="1" applyBorder="1" applyAlignment="1">
      <alignment horizontal="left" wrapText="1"/>
    </xf>
    <xf numFmtId="2" fontId="3" fillId="32" borderId="0" xfId="0" applyNumberFormat="1" applyFont="1" applyFill="1" applyAlignment="1">
      <alignment/>
    </xf>
    <xf numFmtId="1" fontId="12" fillId="32" borderId="10" xfId="0" applyNumberFormat="1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left" wrapText="1"/>
    </xf>
    <xf numFmtId="2" fontId="12" fillId="32" borderId="10" xfId="0" applyNumberFormat="1" applyFont="1" applyFill="1" applyBorder="1" applyAlignment="1">
      <alignment horizontal="left" wrapText="1"/>
    </xf>
    <xf numFmtId="4" fontId="12" fillId="32" borderId="12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14" fontId="16" fillId="32" borderId="10" xfId="0" applyNumberFormat="1" applyFont="1" applyFill="1" applyBorder="1" applyAlignment="1">
      <alignment horizontal="left" wrapText="1"/>
    </xf>
    <xf numFmtId="14" fontId="18" fillId="32" borderId="10" xfId="0" applyNumberFormat="1" applyFont="1" applyFill="1" applyBorder="1" applyAlignment="1">
      <alignment horizontal="left" wrapText="1"/>
    </xf>
    <xf numFmtId="14" fontId="13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center"/>
    </xf>
    <xf numFmtId="14" fontId="12" fillId="32" borderId="10" xfId="0" applyNumberFormat="1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/>
    </xf>
    <xf numFmtId="14" fontId="13" fillId="32" borderId="10" xfId="0" applyNumberFormat="1" applyFont="1" applyFill="1" applyBorder="1" applyAlignment="1">
      <alignment/>
    </xf>
    <xf numFmtId="14" fontId="13" fillId="32" borderId="10" xfId="0" applyNumberFormat="1" applyFont="1" applyFill="1" applyBorder="1" applyAlignment="1">
      <alignment wrapText="1"/>
    </xf>
    <xf numFmtId="4" fontId="13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0" fontId="13" fillId="32" borderId="10" xfId="0" applyNumberFormat="1" applyFont="1" applyFill="1" applyBorder="1" applyAlignment="1">
      <alignment horizontal="left" vertical="center"/>
    </xf>
    <xf numFmtId="0" fontId="18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/>
    </xf>
    <xf numFmtId="14" fontId="18" fillId="32" borderId="10" xfId="0" applyNumberFormat="1" applyFont="1" applyFill="1" applyBorder="1" applyAlignment="1">
      <alignment horizontal="center" vertical="center"/>
    </xf>
    <xf numFmtId="16" fontId="13" fillId="32" borderId="10" xfId="0" applyNumberFormat="1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top" wrapText="1"/>
    </xf>
    <xf numFmtId="16" fontId="12" fillId="32" borderId="10" xfId="0" applyNumberFormat="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13" fillId="32" borderId="10" xfId="0" applyNumberFormat="1" applyFont="1" applyFill="1" applyBorder="1" applyAlignment="1">
      <alignment horizontal="left"/>
    </xf>
    <xf numFmtId="0" fontId="12" fillId="32" borderId="10" xfId="0" applyNumberFormat="1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0" fontId="18" fillId="32" borderId="10" xfId="0" applyNumberFormat="1" applyFont="1" applyFill="1" applyBorder="1" applyAlignment="1">
      <alignment horizontal="center"/>
    </xf>
    <xf numFmtId="0" fontId="8" fillId="32" borderId="12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/>
    </xf>
    <xf numFmtId="4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16" fontId="12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" fontId="13" fillId="32" borderId="10" xfId="0" applyNumberFormat="1" applyFont="1" applyFill="1" applyBorder="1" applyAlignment="1">
      <alignment horizontal="center" vertical="center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wrapText="1"/>
    </xf>
    <xf numFmtId="0" fontId="18" fillId="32" borderId="11" xfId="0" applyFont="1" applyFill="1" applyBorder="1" applyAlignment="1">
      <alignment horizontal="left" wrapText="1"/>
    </xf>
    <xf numFmtId="0" fontId="18" fillId="32" borderId="13" xfId="0" applyFont="1" applyFill="1" applyBorder="1" applyAlignment="1">
      <alignment horizontal="left" wrapText="1"/>
    </xf>
    <xf numFmtId="0" fontId="13" fillId="32" borderId="14" xfId="0" applyFont="1" applyFill="1" applyBorder="1" applyAlignment="1">
      <alignment horizontal="left" wrapText="1"/>
    </xf>
    <xf numFmtId="0" fontId="60" fillId="32" borderId="15" xfId="0" applyFont="1" applyFill="1" applyBorder="1" applyAlignment="1">
      <alignment horizontal="left" wrapText="1"/>
    </xf>
    <xf numFmtId="0" fontId="60" fillId="32" borderId="16" xfId="0" applyFont="1" applyFill="1" applyBorder="1" applyAlignment="1">
      <alignment horizontal="left" wrapText="1"/>
    </xf>
    <xf numFmtId="0" fontId="13" fillId="32" borderId="17" xfId="0" applyFont="1" applyFill="1" applyBorder="1" applyAlignment="1">
      <alignment horizontal="left" wrapText="1"/>
    </xf>
    <xf numFmtId="0" fontId="60" fillId="32" borderId="0" xfId="0" applyFont="1" applyFill="1" applyAlignment="1">
      <alignment horizontal="left" wrapText="1"/>
    </xf>
    <xf numFmtId="0" fontId="60" fillId="32" borderId="18" xfId="0" applyFont="1" applyFill="1" applyBorder="1" applyAlignment="1">
      <alignment horizontal="left" wrapText="1"/>
    </xf>
    <xf numFmtId="0" fontId="13" fillId="32" borderId="19" xfId="0" applyFont="1" applyFill="1" applyBorder="1" applyAlignment="1">
      <alignment horizontal="left" wrapText="1"/>
    </xf>
    <xf numFmtId="0" fontId="60" fillId="32" borderId="20" xfId="0" applyFont="1" applyFill="1" applyBorder="1" applyAlignment="1">
      <alignment horizontal="left" wrapText="1"/>
    </xf>
    <xf numFmtId="0" fontId="60" fillId="32" borderId="21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/>
    </xf>
    <xf numFmtId="0" fontId="17" fillId="32" borderId="14" xfId="0" applyFont="1" applyFill="1" applyBorder="1" applyAlignment="1">
      <alignment horizontal="left" wrapText="1"/>
    </xf>
    <xf numFmtId="0" fontId="17" fillId="32" borderId="16" xfId="0" applyFont="1" applyFill="1" applyBorder="1" applyAlignment="1">
      <alignment horizontal="left" wrapText="1"/>
    </xf>
    <xf numFmtId="0" fontId="17" fillId="32" borderId="17" xfId="0" applyFont="1" applyFill="1" applyBorder="1" applyAlignment="1">
      <alignment horizontal="left" wrapText="1"/>
    </xf>
    <xf numFmtId="0" fontId="17" fillId="32" borderId="18" xfId="0" applyFont="1" applyFill="1" applyBorder="1" applyAlignment="1">
      <alignment horizontal="left" wrapText="1"/>
    </xf>
    <xf numFmtId="0" fontId="17" fillId="32" borderId="19" xfId="0" applyFont="1" applyFill="1" applyBorder="1" applyAlignment="1">
      <alignment horizontal="left" wrapText="1"/>
    </xf>
    <xf numFmtId="0" fontId="17" fillId="32" borderId="21" xfId="0" applyFont="1" applyFill="1" applyBorder="1" applyAlignment="1">
      <alignment horizontal="left" wrapText="1"/>
    </xf>
    <xf numFmtId="0" fontId="17" fillId="32" borderId="15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17" fillId="32" borderId="20" xfId="0" applyFont="1" applyFill="1" applyBorder="1" applyAlignment="1">
      <alignment horizontal="left" wrapText="1"/>
    </xf>
    <xf numFmtId="0" fontId="13" fillId="32" borderId="19" xfId="0" applyFont="1" applyFill="1" applyBorder="1" applyAlignment="1">
      <alignment horizontal="left"/>
    </xf>
    <xf numFmtId="0" fontId="13" fillId="32" borderId="21" xfId="0" applyFont="1" applyFill="1" applyBorder="1" applyAlignment="1">
      <alignment horizontal="left"/>
    </xf>
    <xf numFmtId="0" fontId="13" fillId="32" borderId="20" xfId="0" applyFont="1" applyFill="1" applyBorder="1" applyAlignment="1">
      <alignment horizontal="left" wrapText="1"/>
    </xf>
    <xf numFmtId="0" fontId="13" fillId="32" borderId="21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right" vertical="top" wrapText="1"/>
    </xf>
    <xf numFmtId="0" fontId="0" fillId="32" borderId="0" xfId="0" applyFill="1" applyAlignment="1">
      <alignment wrapText="1"/>
    </xf>
    <xf numFmtId="0" fontId="6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16" fontId="13" fillId="32" borderId="10" xfId="0" applyNumberFormat="1" applyFont="1" applyFill="1" applyBorder="1" applyAlignment="1">
      <alignment horizontal="left" wrapText="1"/>
    </xf>
    <xf numFmtId="16" fontId="12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7" fillId="32" borderId="12" xfId="0" applyFont="1" applyFill="1" applyBorder="1" applyAlignment="1">
      <alignment horizontal="left" wrapText="1"/>
    </xf>
    <xf numFmtId="0" fontId="17" fillId="32" borderId="11" xfId="0" applyFont="1" applyFill="1" applyBorder="1" applyAlignment="1">
      <alignment horizontal="left" wrapText="1"/>
    </xf>
    <xf numFmtId="0" fontId="17" fillId="32" borderId="13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/>
    </xf>
    <xf numFmtId="0" fontId="62" fillId="32" borderId="16" xfId="0" applyFont="1" applyFill="1" applyBorder="1" applyAlignment="1">
      <alignment horizontal="left" wrapText="1"/>
    </xf>
    <xf numFmtId="0" fontId="62" fillId="32" borderId="17" xfId="0" applyFont="1" applyFill="1" applyBorder="1" applyAlignment="1">
      <alignment horizontal="left" wrapText="1"/>
    </xf>
    <xf numFmtId="0" fontId="62" fillId="32" borderId="18" xfId="0" applyFont="1" applyFill="1" applyBorder="1" applyAlignment="1">
      <alignment horizontal="left" wrapText="1"/>
    </xf>
    <xf numFmtId="0" fontId="62" fillId="32" borderId="19" xfId="0" applyFont="1" applyFill="1" applyBorder="1" applyAlignment="1">
      <alignment horizontal="left" wrapText="1"/>
    </xf>
    <xf numFmtId="0" fontId="62" fillId="32" borderId="21" xfId="0" applyFont="1" applyFill="1" applyBorder="1" applyAlignment="1">
      <alignment horizontal="left" wrapText="1"/>
    </xf>
    <xf numFmtId="0" fontId="62" fillId="32" borderId="15" xfId="0" applyFont="1" applyFill="1" applyBorder="1" applyAlignment="1">
      <alignment horizontal="left" wrapText="1"/>
    </xf>
    <xf numFmtId="0" fontId="62" fillId="32" borderId="0" xfId="0" applyFont="1" applyFill="1" applyAlignment="1">
      <alignment horizontal="left" wrapText="1"/>
    </xf>
    <xf numFmtId="0" fontId="62" fillId="32" borderId="2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3" fillId="32" borderId="12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 vertical="top" wrapText="1"/>
    </xf>
    <xf numFmtId="16" fontId="13" fillId="32" borderId="10" xfId="0" applyNumberFormat="1" applyFont="1" applyFill="1" applyBorder="1" applyAlignment="1">
      <alignment horizontal="left" vertical="center"/>
    </xf>
    <xf numFmtId="0" fontId="13" fillId="32" borderId="12" xfId="0" applyNumberFormat="1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left"/>
    </xf>
    <xf numFmtId="0" fontId="18" fillId="32" borderId="13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left" vertical="center" wrapText="1"/>
    </xf>
    <xf numFmtId="0" fontId="18" fillId="32" borderId="15" xfId="0" applyFont="1" applyFill="1" applyBorder="1" applyAlignment="1">
      <alignment horizontal="left" wrapText="1"/>
    </xf>
    <xf numFmtId="0" fontId="18" fillId="32" borderId="16" xfId="0" applyFont="1" applyFill="1" applyBorder="1" applyAlignment="1">
      <alignment horizontal="left" wrapText="1"/>
    </xf>
    <xf numFmtId="0" fontId="18" fillId="32" borderId="17" xfId="0" applyFont="1" applyFill="1" applyBorder="1" applyAlignment="1">
      <alignment horizontal="left" wrapText="1"/>
    </xf>
    <xf numFmtId="0" fontId="18" fillId="32" borderId="0" xfId="0" applyFont="1" applyFill="1" applyBorder="1" applyAlignment="1">
      <alignment horizontal="left" wrapText="1"/>
    </xf>
    <xf numFmtId="0" fontId="18" fillId="32" borderId="18" xfId="0" applyFont="1" applyFill="1" applyBorder="1" applyAlignment="1">
      <alignment horizontal="left" wrapText="1"/>
    </xf>
    <xf numFmtId="0" fontId="18" fillId="32" borderId="19" xfId="0" applyFont="1" applyFill="1" applyBorder="1" applyAlignment="1">
      <alignment horizontal="left" wrapText="1"/>
    </xf>
    <xf numFmtId="0" fontId="18" fillId="32" borderId="20" xfId="0" applyFont="1" applyFill="1" applyBorder="1" applyAlignment="1">
      <alignment horizontal="left" wrapText="1"/>
    </xf>
    <xf numFmtId="0" fontId="18" fillId="32" borderId="21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center" vertical="center"/>
    </xf>
    <xf numFmtId="4" fontId="13" fillId="32" borderId="22" xfId="0" applyNumberFormat="1" applyFont="1" applyFill="1" applyBorder="1" applyAlignment="1">
      <alignment horizontal="center" vertical="center" wrapText="1"/>
    </xf>
    <xf numFmtId="4" fontId="13" fillId="32" borderId="23" xfId="0" applyNumberFormat="1" applyFont="1" applyFill="1" applyBorder="1" applyAlignment="1">
      <alignment horizontal="center" vertical="center" wrapText="1"/>
    </xf>
    <xf numFmtId="4" fontId="13" fillId="32" borderId="24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13" fillId="32" borderId="10" xfId="0" applyNumberFormat="1" applyFont="1" applyFill="1" applyBorder="1" applyAlignment="1">
      <alignment vertical="center" wrapText="1"/>
    </xf>
    <xf numFmtId="0" fontId="18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 vertical="top" wrapText="1"/>
    </xf>
    <xf numFmtId="0" fontId="0" fillId="32" borderId="11" xfId="0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61" fillId="0" borderId="15" xfId="0" applyFont="1" applyFill="1" applyBorder="1" applyAlignment="1">
      <alignment horizontal="left" wrapText="1"/>
    </xf>
    <xf numFmtId="0" fontId="61" fillId="0" borderId="16" xfId="0" applyFont="1" applyFill="1" applyBorder="1" applyAlignment="1">
      <alignment horizontal="left" wrapText="1"/>
    </xf>
    <xf numFmtId="0" fontId="61" fillId="0" borderId="17" xfId="0" applyFont="1" applyFill="1" applyBorder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0" fontId="61" fillId="0" borderId="19" xfId="0" applyFont="1" applyFill="1" applyBorder="1" applyAlignment="1">
      <alignment horizontal="left" wrapText="1"/>
    </xf>
    <xf numFmtId="0" fontId="61" fillId="0" borderId="20" xfId="0" applyFont="1" applyFill="1" applyBorder="1" applyAlignment="1">
      <alignment horizontal="left" wrapText="1"/>
    </xf>
    <xf numFmtId="0" fontId="61" fillId="0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90;&#1072;&#1073;&#1083;&#1080;&#1094;&#1072;%205%20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90;&#1072;&#1073;&#1083;&#1080;&#1094;&#1072;%205%20&#1103;&#1085;&#1074;&#1072;&#1088;&#1100;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4">
          <cell r="K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5">
          <cell r="I35">
            <v>114000</v>
          </cell>
          <cell r="J35">
            <v>95000</v>
          </cell>
        </row>
        <row r="39">
          <cell r="I39">
            <v>100000</v>
          </cell>
        </row>
        <row r="40">
          <cell r="J40">
            <v>80000</v>
          </cell>
        </row>
        <row r="42">
          <cell r="H42">
            <v>760000</v>
          </cell>
          <cell r="I42">
            <v>585000</v>
          </cell>
          <cell r="J42">
            <v>505000</v>
          </cell>
        </row>
        <row r="48">
          <cell r="H48">
            <v>124500</v>
          </cell>
          <cell r="I48">
            <v>60000</v>
          </cell>
          <cell r="J48">
            <v>50000</v>
          </cell>
        </row>
        <row r="58">
          <cell r="I58">
            <v>2914300</v>
          </cell>
          <cell r="J58">
            <v>2914300</v>
          </cell>
        </row>
        <row r="60">
          <cell r="H60">
            <v>5184953</v>
          </cell>
          <cell r="I60">
            <v>5184953</v>
          </cell>
          <cell r="J60">
            <v>5184953</v>
          </cell>
        </row>
        <row r="62">
          <cell r="H62">
            <v>5568813</v>
          </cell>
          <cell r="I62">
            <v>5568813</v>
          </cell>
          <cell r="J62">
            <v>5568813</v>
          </cell>
        </row>
        <row r="68">
          <cell r="I68">
            <v>9500</v>
          </cell>
          <cell r="J68">
            <v>9500</v>
          </cell>
        </row>
        <row r="70">
          <cell r="H70">
            <v>24000</v>
          </cell>
        </row>
        <row r="86">
          <cell r="H86">
            <v>356500</v>
          </cell>
          <cell r="I86">
            <v>356500</v>
          </cell>
          <cell r="J86">
            <v>356500</v>
          </cell>
        </row>
        <row r="91">
          <cell r="J91">
            <v>587000</v>
          </cell>
        </row>
        <row r="92">
          <cell r="H92">
            <v>587000</v>
          </cell>
          <cell r="I92">
            <v>587000</v>
          </cell>
        </row>
        <row r="94">
          <cell r="I94">
            <v>952000</v>
          </cell>
          <cell r="J94">
            <v>952000</v>
          </cell>
        </row>
        <row r="101">
          <cell r="I101">
            <v>19074039</v>
          </cell>
        </row>
        <row r="102">
          <cell r="J102">
            <v>13879039</v>
          </cell>
        </row>
        <row r="104">
          <cell r="H104">
            <v>5547</v>
          </cell>
          <cell r="I104">
            <v>5547</v>
          </cell>
          <cell r="J104">
            <v>5547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">
          <cell r="I18">
            <v>43508200</v>
          </cell>
        </row>
        <row r="19">
          <cell r="J19">
            <v>44954300</v>
          </cell>
        </row>
        <row r="27">
          <cell r="I27">
            <v>212241400</v>
          </cell>
          <cell r="J27">
            <v>214123800</v>
          </cell>
        </row>
        <row r="37">
          <cell r="H37">
            <v>500000</v>
          </cell>
          <cell r="I37">
            <v>385000</v>
          </cell>
          <cell r="J37">
            <v>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8"/>
  <sheetViews>
    <sheetView tabSelected="1" zoomScale="89" zoomScaleNormal="89" zoomScalePageLayoutView="120" workbookViewId="0" topLeftCell="E1">
      <selection activeCell="L6" sqref="L6:Z6"/>
    </sheetView>
  </sheetViews>
  <sheetFormatPr defaultColWidth="8.75390625" defaultRowHeight="15.75"/>
  <cols>
    <col min="1" max="1" width="6.875" style="16" customWidth="1"/>
    <col min="2" max="2" width="20.25390625" style="17" customWidth="1"/>
    <col min="3" max="3" width="4.625" style="17" customWidth="1"/>
    <col min="4" max="4" width="19.375" style="18" customWidth="1"/>
    <col min="5" max="5" width="16.875" style="19" customWidth="1"/>
    <col min="6" max="6" width="26.25390625" style="20" customWidth="1"/>
    <col min="7" max="7" width="11.125" style="21" bestFit="1" customWidth="1"/>
    <col min="8" max="8" width="9.375" style="21" customWidth="1"/>
    <col min="9" max="9" width="11.75390625" style="22" customWidth="1"/>
    <col min="10" max="10" width="4.75390625" style="22" customWidth="1"/>
    <col min="11" max="11" width="19.75390625" style="22" customWidth="1"/>
    <col min="12" max="12" width="16.875" style="118" customWidth="1"/>
    <col min="13" max="13" width="14.25390625" style="22" customWidth="1"/>
    <col min="14" max="14" width="12.00390625" style="22" customWidth="1"/>
    <col min="15" max="26" width="3.00390625" style="23" customWidth="1"/>
    <col min="27" max="16384" width="8.75390625" style="23" customWidth="1"/>
  </cols>
  <sheetData>
    <row r="1" spans="9:26" ht="15">
      <c r="I1" s="30"/>
      <c r="J1" s="30"/>
      <c r="K1" s="30"/>
      <c r="L1" s="116"/>
      <c r="M1" s="153" t="s">
        <v>13</v>
      </c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8:26" ht="15">
      <c r="H2" s="31"/>
      <c r="I2" s="153" t="s">
        <v>282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1:26" ht="12" customHeight="1">
      <c r="K3" s="156" t="s">
        <v>345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1:26" ht="17.25" customHeight="1"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2:26" ht="12">
      <c r="B5" s="154" t="s">
        <v>0</v>
      </c>
      <c r="C5" s="154"/>
      <c r="D5" s="154"/>
      <c r="E5" s="154"/>
      <c r="F5" s="154"/>
      <c r="G5" s="154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2:26" ht="20.25" customHeight="1">
      <c r="B6" s="32"/>
      <c r="C6" s="32"/>
      <c r="D6" s="32"/>
      <c r="E6" s="32"/>
      <c r="F6" s="32"/>
      <c r="G6" s="32"/>
      <c r="K6" s="39"/>
      <c r="L6" s="158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2:26" ht="18">
      <c r="B7" s="155" t="s">
        <v>325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2:26" ht="18">
      <c r="B8" s="155" t="s">
        <v>316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2:26" ht="18">
      <c r="B9" s="160" t="s">
        <v>317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2:14" ht="2.25" customHeight="1">
      <c r="B10" s="154" t="s">
        <v>1</v>
      </c>
      <c r="C10" s="154"/>
      <c r="D10" s="154"/>
      <c r="E10" s="154"/>
      <c r="F10" s="154"/>
      <c r="G10" s="154"/>
      <c r="L10" s="161" t="s">
        <v>1</v>
      </c>
      <c r="M10" s="161"/>
      <c r="N10" s="161"/>
    </row>
    <row r="11" spans="1:26" s="22" customFormat="1" ht="36.75" customHeight="1">
      <c r="A11" s="162" t="s">
        <v>3</v>
      </c>
      <c r="B11" s="163" t="s">
        <v>4</v>
      </c>
      <c r="C11" s="163" t="s">
        <v>12</v>
      </c>
      <c r="D11" s="164" t="s">
        <v>5</v>
      </c>
      <c r="E11" s="163" t="s">
        <v>35</v>
      </c>
      <c r="F11" s="163" t="s">
        <v>6</v>
      </c>
      <c r="G11" s="162" t="s">
        <v>7</v>
      </c>
      <c r="H11" s="162" t="s">
        <v>8</v>
      </c>
      <c r="I11" s="163" t="s">
        <v>14</v>
      </c>
      <c r="J11" s="163" t="s">
        <v>2</v>
      </c>
      <c r="K11" s="163" t="s">
        <v>15</v>
      </c>
      <c r="L11" s="163"/>
      <c r="M11" s="163"/>
      <c r="N11" s="163"/>
      <c r="O11" s="165" t="s">
        <v>10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s="22" customFormat="1" ht="35.25" customHeight="1">
      <c r="A12" s="162"/>
      <c r="B12" s="163"/>
      <c r="C12" s="163"/>
      <c r="D12" s="164"/>
      <c r="E12" s="163"/>
      <c r="F12" s="163"/>
      <c r="G12" s="162"/>
      <c r="H12" s="162"/>
      <c r="I12" s="163"/>
      <c r="J12" s="163"/>
      <c r="K12" s="163" t="s">
        <v>9</v>
      </c>
      <c r="L12" s="163" t="s">
        <v>16</v>
      </c>
      <c r="M12" s="163"/>
      <c r="N12" s="163"/>
      <c r="O12" s="163" t="s">
        <v>181</v>
      </c>
      <c r="P12" s="163"/>
      <c r="Q12" s="163"/>
      <c r="R12" s="163"/>
      <c r="S12" s="163" t="s">
        <v>284</v>
      </c>
      <c r="T12" s="163"/>
      <c r="U12" s="163"/>
      <c r="V12" s="163"/>
      <c r="W12" s="163" t="s">
        <v>321</v>
      </c>
      <c r="X12" s="163"/>
      <c r="Y12" s="163"/>
      <c r="Z12" s="163"/>
    </row>
    <row r="13" spans="1:26" s="22" customFormat="1" ht="37.5" customHeight="1">
      <c r="A13" s="162"/>
      <c r="B13" s="163"/>
      <c r="C13" s="163"/>
      <c r="D13" s="164"/>
      <c r="E13" s="163"/>
      <c r="F13" s="163"/>
      <c r="G13" s="162"/>
      <c r="H13" s="162"/>
      <c r="I13" s="163"/>
      <c r="J13" s="163"/>
      <c r="K13" s="163"/>
      <c r="L13" s="115" t="s">
        <v>182</v>
      </c>
      <c r="M13" s="40" t="s">
        <v>283</v>
      </c>
      <c r="N13" s="40" t="s">
        <v>315</v>
      </c>
      <c r="O13" s="54">
        <v>1</v>
      </c>
      <c r="P13" s="54">
        <v>2</v>
      </c>
      <c r="Q13" s="54">
        <v>3</v>
      </c>
      <c r="R13" s="54">
        <v>4</v>
      </c>
      <c r="S13" s="54">
        <v>1</v>
      </c>
      <c r="T13" s="54">
        <v>2</v>
      </c>
      <c r="U13" s="54">
        <v>3</v>
      </c>
      <c r="V13" s="54">
        <v>4</v>
      </c>
      <c r="W13" s="54">
        <v>1</v>
      </c>
      <c r="X13" s="54">
        <v>2</v>
      </c>
      <c r="Y13" s="54">
        <v>3</v>
      </c>
      <c r="Z13" s="54">
        <v>4</v>
      </c>
    </row>
    <row r="14" spans="1:26" s="33" customFormat="1" ht="12.75">
      <c r="A14" s="68">
        <v>1</v>
      </c>
      <c r="B14" s="40">
        <v>1</v>
      </c>
      <c r="C14" s="40">
        <v>2</v>
      </c>
      <c r="D14" s="40">
        <v>3</v>
      </c>
      <c r="E14" s="40">
        <v>4</v>
      </c>
      <c r="F14" s="40">
        <v>5</v>
      </c>
      <c r="G14" s="69">
        <v>6</v>
      </c>
      <c r="H14" s="69">
        <v>7</v>
      </c>
      <c r="I14" s="40">
        <v>8</v>
      </c>
      <c r="J14" s="40">
        <v>9</v>
      </c>
      <c r="K14" s="40">
        <v>10</v>
      </c>
      <c r="L14" s="115">
        <v>11</v>
      </c>
      <c r="M14" s="40">
        <v>12</v>
      </c>
      <c r="N14" s="40">
        <v>13</v>
      </c>
      <c r="O14" s="70">
        <v>14</v>
      </c>
      <c r="P14" s="70">
        <v>15</v>
      </c>
      <c r="Q14" s="70">
        <v>16</v>
      </c>
      <c r="R14" s="70">
        <v>17</v>
      </c>
      <c r="S14" s="70">
        <v>18</v>
      </c>
      <c r="T14" s="70">
        <v>19</v>
      </c>
      <c r="U14" s="70">
        <v>20</v>
      </c>
      <c r="V14" s="70">
        <v>21</v>
      </c>
      <c r="W14" s="70">
        <v>22</v>
      </c>
      <c r="X14" s="70">
        <v>23</v>
      </c>
      <c r="Y14" s="70">
        <v>24</v>
      </c>
      <c r="Z14" s="70">
        <v>25</v>
      </c>
    </row>
    <row r="15" spans="1:26" ht="15" customHeight="1">
      <c r="A15" s="166" t="s">
        <v>136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5" customHeight="1">
      <c r="A16" s="167" t="s">
        <v>276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s="25" customFormat="1" ht="56.25" customHeight="1">
      <c r="A17" s="71" t="s">
        <v>31</v>
      </c>
      <c r="B17" s="181" t="s">
        <v>41</v>
      </c>
      <c r="C17" s="181"/>
      <c r="D17" s="181"/>
      <c r="E17" s="181"/>
      <c r="F17" s="67" t="s">
        <v>183</v>
      </c>
      <c r="G17" s="56">
        <v>43466</v>
      </c>
      <c r="H17" s="56">
        <v>44561</v>
      </c>
      <c r="I17" s="62" t="s">
        <v>293</v>
      </c>
      <c r="J17" s="57">
        <v>4</v>
      </c>
      <c r="K17" s="45">
        <f>L17+M17+N17</f>
        <v>137672675.43</v>
      </c>
      <c r="L17" s="41">
        <f>L18+L19</f>
        <v>49210175.43</v>
      </c>
      <c r="M17" s="41">
        <f>M19</f>
        <v>43508200</v>
      </c>
      <c r="N17" s="41">
        <f>N19</f>
        <v>44954300</v>
      </c>
      <c r="O17" s="47" t="s">
        <v>11</v>
      </c>
      <c r="P17" s="47" t="s">
        <v>11</v>
      </c>
      <c r="Q17" s="47" t="s">
        <v>11</v>
      </c>
      <c r="R17" s="47" t="s">
        <v>11</v>
      </c>
      <c r="S17" s="47" t="s">
        <v>11</v>
      </c>
      <c r="T17" s="47" t="s">
        <v>11</v>
      </c>
      <c r="U17" s="47" t="s">
        <v>11</v>
      </c>
      <c r="V17" s="47" t="s">
        <v>11</v>
      </c>
      <c r="W17" s="47" t="s">
        <v>11</v>
      </c>
      <c r="X17" s="47" t="s">
        <v>11</v>
      </c>
      <c r="Y17" s="47" t="s">
        <v>11</v>
      </c>
      <c r="Z17" s="47" t="s">
        <v>11</v>
      </c>
    </row>
    <row r="18" spans="1:26" ht="55.5" customHeight="1">
      <c r="A18" s="72" t="s">
        <v>228</v>
      </c>
      <c r="B18" s="50" t="s">
        <v>42</v>
      </c>
      <c r="C18" s="50"/>
      <c r="D18" s="50" t="s">
        <v>178</v>
      </c>
      <c r="E18" s="50" t="s">
        <v>37</v>
      </c>
      <c r="F18" s="50" t="s">
        <v>184</v>
      </c>
      <c r="G18" s="53">
        <v>43466</v>
      </c>
      <c r="H18" s="53">
        <v>44561</v>
      </c>
      <c r="I18" s="40"/>
      <c r="J18" s="40"/>
      <c r="K18" s="45">
        <v>0</v>
      </c>
      <c r="L18" s="41">
        <v>0</v>
      </c>
      <c r="M18" s="41">
        <v>0</v>
      </c>
      <c r="N18" s="41">
        <v>0</v>
      </c>
      <c r="O18" s="54"/>
      <c r="P18" s="54"/>
      <c r="Q18" s="54"/>
      <c r="R18" s="54" t="s">
        <v>11</v>
      </c>
      <c r="S18" s="54"/>
      <c r="T18" s="54"/>
      <c r="U18" s="54"/>
      <c r="V18" s="54" t="s">
        <v>11</v>
      </c>
      <c r="W18" s="54"/>
      <c r="X18" s="54"/>
      <c r="Y18" s="54"/>
      <c r="Z18" s="54" t="s">
        <v>11</v>
      </c>
    </row>
    <row r="19" spans="1:26" ht="61.5" customHeight="1">
      <c r="A19" s="72" t="s">
        <v>229</v>
      </c>
      <c r="B19" s="50" t="s">
        <v>44</v>
      </c>
      <c r="C19" s="50"/>
      <c r="D19" s="50" t="s">
        <v>177</v>
      </c>
      <c r="E19" s="50" t="s">
        <v>37</v>
      </c>
      <c r="F19" s="50" t="s">
        <v>122</v>
      </c>
      <c r="G19" s="53">
        <v>43466</v>
      </c>
      <c r="H19" s="53">
        <v>44561</v>
      </c>
      <c r="I19" s="40"/>
      <c r="J19" s="40"/>
      <c r="K19" s="45">
        <f>L19+M19+N19</f>
        <v>137672675.43</v>
      </c>
      <c r="L19" s="73">
        <f>49210175.43</f>
        <v>49210175.43</v>
      </c>
      <c r="M19" s="41">
        <f>'[3]Лист1'!$I$18</f>
        <v>43508200</v>
      </c>
      <c r="N19" s="41">
        <f>'[3]Лист1'!$J$19</f>
        <v>44954300</v>
      </c>
      <c r="O19" s="54" t="s">
        <v>11</v>
      </c>
      <c r="P19" s="54" t="s">
        <v>11</v>
      </c>
      <c r="Q19" s="54" t="s">
        <v>11</v>
      </c>
      <c r="R19" s="54" t="s">
        <v>11</v>
      </c>
      <c r="S19" s="54" t="s">
        <v>11</v>
      </c>
      <c r="T19" s="54" t="s">
        <v>11</v>
      </c>
      <c r="U19" s="54" t="s">
        <v>11</v>
      </c>
      <c r="V19" s="54" t="s">
        <v>11</v>
      </c>
      <c r="W19" s="54" t="s">
        <v>11</v>
      </c>
      <c r="X19" s="54" t="s">
        <v>11</v>
      </c>
      <c r="Y19" s="54" t="s">
        <v>11</v>
      </c>
      <c r="Z19" s="54" t="s">
        <v>11</v>
      </c>
    </row>
    <row r="20" spans="1:27" ht="63" customHeight="1">
      <c r="A20" s="63" t="s">
        <v>305</v>
      </c>
      <c r="B20" s="50" t="s">
        <v>186</v>
      </c>
      <c r="C20" s="50"/>
      <c r="D20" s="50" t="s">
        <v>178</v>
      </c>
      <c r="E20" s="50" t="s">
        <v>37</v>
      </c>
      <c r="F20" s="50" t="s">
        <v>187</v>
      </c>
      <c r="G20" s="53">
        <v>43466</v>
      </c>
      <c r="H20" s="53">
        <v>44561</v>
      </c>
      <c r="I20" s="40"/>
      <c r="J20" s="40"/>
      <c r="K20" s="45">
        <v>0</v>
      </c>
      <c r="L20" s="41">
        <v>0</v>
      </c>
      <c r="M20" s="41">
        <v>0</v>
      </c>
      <c r="N20" s="41">
        <v>0</v>
      </c>
      <c r="O20" s="54" t="s">
        <v>11</v>
      </c>
      <c r="P20" s="54" t="s">
        <v>11</v>
      </c>
      <c r="Q20" s="54" t="s">
        <v>11</v>
      </c>
      <c r="R20" s="54" t="s">
        <v>11</v>
      </c>
      <c r="S20" s="54" t="s">
        <v>11</v>
      </c>
      <c r="T20" s="54" t="s">
        <v>11</v>
      </c>
      <c r="U20" s="54" t="s">
        <v>11</v>
      </c>
      <c r="V20" s="54" t="s">
        <v>11</v>
      </c>
      <c r="W20" s="54" t="s">
        <v>11</v>
      </c>
      <c r="X20" s="54" t="s">
        <v>11</v>
      </c>
      <c r="Y20" s="54" t="s">
        <v>11</v>
      </c>
      <c r="Z20" s="54" t="s">
        <v>11</v>
      </c>
      <c r="AA20" s="38"/>
    </row>
    <row r="21" spans="1:26" ht="50.25" customHeight="1">
      <c r="A21" s="63" t="s">
        <v>306</v>
      </c>
      <c r="B21" s="50" t="s">
        <v>304</v>
      </c>
      <c r="C21" s="50"/>
      <c r="D21" s="50" t="s">
        <v>177</v>
      </c>
      <c r="E21" s="50" t="s">
        <v>176</v>
      </c>
      <c r="F21" s="50" t="s">
        <v>188</v>
      </c>
      <c r="G21" s="53">
        <v>43466</v>
      </c>
      <c r="H21" s="53">
        <v>44561</v>
      </c>
      <c r="I21" s="40"/>
      <c r="J21" s="40"/>
      <c r="K21" s="45">
        <v>0</v>
      </c>
      <c r="L21" s="41">
        <v>0</v>
      </c>
      <c r="M21" s="41">
        <v>0</v>
      </c>
      <c r="N21" s="41">
        <v>0</v>
      </c>
      <c r="O21" s="54" t="s">
        <v>11</v>
      </c>
      <c r="P21" s="54" t="s">
        <v>11</v>
      </c>
      <c r="Q21" s="54" t="s">
        <v>11</v>
      </c>
      <c r="R21" s="54" t="s">
        <v>11</v>
      </c>
      <c r="S21" s="54" t="s">
        <v>11</v>
      </c>
      <c r="T21" s="54" t="s">
        <v>11</v>
      </c>
      <c r="U21" s="54" t="s">
        <v>11</v>
      </c>
      <c r="V21" s="54" t="s">
        <v>11</v>
      </c>
      <c r="W21" s="54" t="s">
        <v>11</v>
      </c>
      <c r="X21" s="54" t="s">
        <v>11</v>
      </c>
      <c r="Y21" s="54" t="s">
        <v>11</v>
      </c>
      <c r="Z21" s="54" t="s">
        <v>11</v>
      </c>
    </row>
    <row r="22" spans="1:26" ht="81" customHeight="1">
      <c r="A22" s="122" t="s">
        <v>309</v>
      </c>
      <c r="B22" s="123" t="s">
        <v>310</v>
      </c>
      <c r="C22" s="123"/>
      <c r="D22" s="123" t="str">
        <f>D20</f>
        <v> начальник Управления образования</v>
      </c>
      <c r="E22" s="123" t="str">
        <f>E20</f>
        <v>Управление образования АМР «Троицко – Печорский»</v>
      </c>
      <c r="F22" s="123" t="s">
        <v>36</v>
      </c>
      <c r="G22" s="53">
        <v>43466</v>
      </c>
      <c r="H22" s="53">
        <v>44561</v>
      </c>
      <c r="I22" s="62"/>
      <c r="J22" s="120"/>
      <c r="K22" s="124">
        <f>L22+M22+N22</f>
        <v>0</v>
      </c>
      <c r="L22" s="42">
        <v>0</v>
      </c>
      <c r="M22" s="42">
        <v>0</v>
      </c>
      <c r="N22" s="42">
        <v>0</v>
      </c>
      <c r="O22" s="121" t="s">
        <v>11</v>
      </c>
      <c r="P22" s="121" t="s">
        <v>11</v>
      </c>
      <c r="Q22" s="121" t="s">
        <v>11</v>
      </c>
      <c r="R22" s="121" t="s">
        <v>11</v>
      </c>
      <c r="S22" s="121" t="s">
        <v>11</v>
      </c>
      <c r="T22" s="121" t="s">
        <v>11</v>
      </c>
      <c r="U22" s="121" t="s">
        <v>11</v>
      </c>
      <c r="V22" s="121" t="s">
        <v>11</v>
      </c>
      <c r="W22" s="121" t="s">
        <v>11</v>
      </c>
      <c r="X22" s="121" t="s">
        <v>11</v>
      </c>
      <c r="Y22" s="121" t="s">
        <v>11</v>
      </c>
      <c r="Z22" s="121" t="s">
        <v>11</v>
      </c>
    </row>
    <row r="23" spans="1:26" ht="81" customHeight="1">
      <c r="A23" s="63" t="s">
        <v>342</v>
      </c>
      <c r="B23" s="50" t="s">
        <v>341</v>
      </c>
      <c r="C23" s="50"/>
      <c r="D23" s="50" t="str">
        <f>D21</f>
        <v>начальник Управления образования</v>
      </c>
      <c r="E23" s="50" t="str">
        <f>E21</f>
        <v>Управление образования </v>
      </c>
      <c r="F23" s="50" t="s">
        <v>36</v>
      </c>
      <c r="G23" s="53">
        <v>43466</v>
      </c>
      <c r="H23" s="53">
        <v>44561</v>
      </c>
      <c r="I23" s="62"/>
      <c r="J23" s="40"/>
      <c r="K23" s="45">
        <f>L23+M23+N23</f>
        <v>0</v>
      </c>
      <c r="L23" s="42">
        <v>0</v>
      </c>
      <c r="M23" s="42">
        <v>0</v>
      </c>
      <c r="N23" s="42">
        <v>0</v>
      </c>
      <c r="O23" s="54" t="s">
        <v>11</v>
      </c>
      <c r="P23" s="54" t="s">
        <v>11</v>
      </c>
      <c r="Q23" s="54" t="s">
        <v>11</v>
      </c>
      <c r="R23" s="54" t="s">
        <v>11</v>
      </c>
      <c r="S23" s="54" t="s">
        <v>11</v>
      </c>
      <c r="T23" s="54" t="s">
        <v>11</v>
      </c>
      <c r="U23" s="54" t="s">
        <v>11</v>
      </c>
      <c r="V23" s="54" t="s">
        <v>11</v>
      </c>
      <c r="W23" s="54" t="s">
        <v>11</v>
      </c>
      <c r="X23" s="54" t="s">
        <v>11</v>
      </c>
      <c r="Y23" s="54" t="s">
        <v>11</v>
      </c>
      <c r="Z23" s="54" t="s">
        <v>11</v>
      </c>
    </row>
    <row r="24" spans="1:26" s="25" customFormat="1" ht="97.5" customHeight="1">
      <c r="A24" s="74" t="s">
        <v>32</v>
      </c>
      <c r="B24" s="183" t="s">
        <v>46</v>
      </c>
      <c r="C24" s="184"/>
      <c r="D24" s="184"/>
      <c r="E24" s="185"/>
      <c r="F24" s="67" t="s">
        <v>185</v>
      </c>
      <c r="G24" s="53">
        <v>43466</v>
      </c>
      <c r="H24" s="53">
        <v>44561</v>
      </c>
      <c r="I24" s="62" t="s">
        <v>294</v>
      </c>
      <c r="J24" s="57">
        <v>4</v>
      </c>
      <c r="K24" s="45">
        <f>L24+M24+N24</f>
        <v>668398299.64</v>
      </c>
      <c r="L24" s="41">
        <f>L25+L26</f>
        <v>242033099.64</v>
      </c>
      <c r="M24" s="41">
        <f>M26</f>
        <v>212241400</v>
      </c>
      <c r="N24" s="41">
        <f>N26</f>
        <v>214123800</v>
      </c>
      <c r="O24" s="47" t="s">
        <v>11</v>
      </c>
      <c r="P24" s="47" t="s">
        <v>11</v>
      </c>
      <c r="Q24" s="47" t="s">
        <v>11</v>
      </c>
      <c r="R24" s="47" t="s">
        <v>11</v>
      </c>
      <c r="S24" s="47" t="s">
        <v>11</v>
      </c>
      <c r="T24" s="47" t="s">
        <v>11</v>
      </c>
      <c r="U24" s="47" t="s">
        <v>11</v>
      </c>
      <c r="V24" s="47" t="s">
        <v>11</v>
      </c>
      <c r="W24" s="47" t="s">
        <v>11</v>
      </c>
      <c r="X24" s="47" t="s">
        <v>11</v>
      </c>
      <c r="Y24" s="47" t="s">
        <v>11</v>
      </c>
      <c r="Z24" s="47" t="s">
        <v>11</v>
      </c>
    </row>
    <row r="25" spans="1:26" ht="54.75" customHeight="1">
      <c r="A25" s="74" t="s">
        <v>230</v>
      </c>
      <c r="B25" s="50" t="s">
        <v>42</v>
      </c>
      <c r="C25" s="51"/>
      <c r="D25" s="50" t="s">
        <v>178</v>
      </c>
      <c r="E25" s="50" t="s">
        <v>37</v>
      </c>
      <c r="F25" s="50" t="s">
        <v>184</v>
      </c>
      <c r="G25" s="53">
        <v>43466</v>
      </c>
      <c r="H25" s="53">
        <v>44561</v>
      </c>
      <c r="I25" s="40"/>
      <c r="J25" s="40"/>
      <c r="K25" s="45">
        <v>0</v>
      </c>
      <c r="L25" s="41">
        <v>0</v>
      </c>
      <c r="M25" s="41">
        <v>0</v>
      </c>
      <c r="N25" s="41">
        <v>0</v>
      </c>
      <c r="O25" s="54" t="s">
        <v>11</v>
      </c>
      <c r="P25" s="54" t="s">
        <v>11</v>
      </c>
      <c r="Q25" s="54" t="s">
        <v>11</v>
      </c>
      <c r="R25" s="54" t="s">
        <v>11</v>
      </c>
      <c r="S25" s="54" t="s">
        <v>11</v>
      </c>
      <c r="T25" s="54" t="s">
        <v>11</v>
      </c>
      <c r="U25" s="54" t="s">
        <v>11</v>
      </c>
      <c r="V25" s="54" t="s">
        <v>11</v>
      </c>
      <c r="W25" s="54" t="s">
        <v>11</v>
      </c>
      <c r="X25" s="54" t="s">
        <v>11</v>
      </c>
      <c r="Y25" s="54" t="s">
        <v>11</v>
      </c>
      <c r="Z25" s="54" t="s">
        <v>11</v>
      </c>
    </row>
    <row r="26" spans="1:26" ht="53.25" customHeight="1">
      <c r="A26" s="74" t="s">
        <v>231</v>
      </c>
      <c r="B26" s="50" t="s">
        <v>47</v>
      </c>
      <c r="C26" s="51"/>
      <c r="D26" s="50" t="s">
        <v>178</v>
      </c>
      <c r="E26" s="50" t="s">
        <v>37</v>
      </c>
      <c r="F26" s="50" t="s">
        <v>48</v>
      </c>
      <c r="G26" s="53">
        <v>43466</v>
      </c>
      <c r="H26" s="53">
        <v>44561</v>
      </c>
      <c r="I26" s="40"/>
      <c r="J26" s="40"/>
      <c r="K26" s="45">
        <f>L26+M26+N26</f>
        <v>668398299.64</v>
      </c>
      <c r="L26" s="73">
        <v>242033099.64</v>
      </c>
      <c r="M26" s="41">
        <f>'[3]Лист1'!$I$27</f>
        <v>212241400</v>
      </c>
      <c r="N26" s="41">
        <f>'[3]Лист1'!$J$27</f>
        <v>214123800</v>
      </c>
      <c r="O26" s="54" t="s">
        <v>11</v>
      </c>
      <c r="P26" s="54" t="s">
        <v>11</v>
      </c>
      <c r="Q26" s="54" t="s">
        <v>11</v>
      </c>
      <c r="R26" s="54" t="s">
        <v>11</v>
      </c>
      <c r="S26" s="54" t="s">
        <v>11</v>
      </c>
      <c r="T26" s="54" t="s">
        <v>11</v>
      </c>
      <c r="U26" s="54" t="s">
        <v>11</v>
      </c>
      <c r="V26" s="54" t="s">
        <v>11</v>
      </c>
      <c r="W26" s="54" t="s">
        <v>11</v>
      </c>
      <c r="X26" s="54" t="s">
        <v>11</v>
      </c>
      <c r="Y26" s="54" t="s">
        <v>11</v>
      </c>
      <c r="Z26" s="54" t="s">
        <v>11</v>
      </c>
    </row>
    <row r="27" spans="1:26" ht="75.75" customHeight="1">
      <c r="A27" s="63" t="s">
        <v>300</v>
      </c>
      <c r="B27" s="50" t="s">
        <v>310</v>
      </c>
      <c r="C27" s="50"/>
      <c r="D27" s="50" t="str">
        <f>D26</f>
        <v> начальник Управления образования</v>
      </c>
      <c r="E27" s="50" t="str">
        <f>E26</f>
        <v>Управление образования АМР «Троицко – Печорский»</v>
      </c>
      <c r="F27" s="50" t="s">
        <v>36</v>
      </c>
      <c r="G27" s="53">
        <v>43466</v>
      </c>
      <c r="H27" s="53">
        <v>44561</v>
      </c>
      <c r="I27" s="62"/>
      <c r="J27" s="40"/>
      <c r="K27" s="45">
        <f>L27+M27+N27</f>
        <v>0</v>
      </c>
      <c r="L27" s="42">
        <v>0</v>
      </c>
      <c r="M27" s="42">
        <v>0</v>
      </c>
      <c r="N27" s="42">
        <v>0</v>
      </c>
      <c r="O27" s="54" t="s">
        <v>11</v>
      </c>
      <c r="P27" s="54" t="s">
        <v>11</v>
      </c>
      <c r="Q27" s="54" t="s">
        <v>11</v>
      </c>
      <c r="R27" s="54" t="s">
        <v>11</v>
      </c>
      <c r="S27" s="54" t="s">
        <v>11</v>
      </c>
      <c r="T27" s="54" t="s">
        <v>11</v>
      </c>
      <c r="U27" s="54" t="s">
        <v>11</v>
      </c>
      <c r="V27" s="54" t="s">
        <v>11</v>
      </c>
      <c r="W27" s="54" t="s">
        <v>11</v>
      </c>
      <c r="X27" s="54" t="s">
        <v>11</v>
      </c>
      <c r="Y27" s="54" t="s">
        <v>11</v>
      </c>
      <c r="Z27" s="54" t="s">
        <v>11</v>
      </c>
    </row>
    <row r="28" spans="1:26" ht="68.25" customHeight="1">
      <c r="A28" s="65" t="s">
        <v>301</v>
      </c>
      <c r="B28" s="50" t="s">
        <v>307</v>
      </c>
      <c r="C28" s="50"/>
      <c r="D28" s="50" t="s">
        <v>177</v>
      </c>
      <c r="E28" s="50" t="s">
        <v>37</v>
      </c>
      <c r="F28" s="50" t="s">
        <v>308</v>
      </c>
      <c r="G28" s="53">
        <v>43466</v>
      </c>
      <c r="H28" s="53">
        <v>44561</v>
      </c>
      <c r="I28" s="40"/>
      <c r="J28" s="40"/>
      <c r="K28" s="45">
        <v>0</v>
      </c>
      <c r="L28" s="41">
        <v>0</v>
      </c>
      <c r="M28" s="41">
        <v>0</v>
      </c>
      <c r="N28" s="41">
        <v>0</v>
      </c>
      <c r="O28" s="54" t="s">
        <v>11</v>
      </c>
      <c r="P28" s="54" t="s">
        <v>11</v>
      </c>
      <c r="Q28" s="54" t="s">
        <v>11</v>
      </c>
      <c r="R28" s="54" t="s">
        <v>11</v>
      </c>
      <c r="S28" s="54" t="s">
        <v>11</v>
      </c>
      <c r="T28" s="54" t="s">
        <v>11</v>
      </c>
      <c r="U28" s="54" t="s">
        <v>11</v>
      </c>
      <c r="V28" s="54" t="s">
        <v>11</v>
      </c>
      <c r="W28" s="54" t="s">
        <v>11</v>
      </c>
      <c r="X28" s="54" t="s">
        <v>11</v>
      </c>
      <c r="Y28" s="54" t="s">
        <v>11</v>
      </c>
      <c r="Z28" s="54" t="s">
        <v>11</v>
      </c>
    </row>
    <row r="29" spans="1:26" ht="45.75" customHeight="1">
      <c r="A29" s="63" t="s">
        <v>302</v>
      </c>
      <c r="B29" s="50" t="s">
        <v>38</v>
      </c>
      <c r="C29" s="50"/>
      <c r="D29" s="50" t="s">
        <v>177</v>
      </c>
      <c r="E29" s="50" t="s">
        <v>176</v>
      </c>
      <c r="F29" s="50" t="s">
        <v>39</v>
      </c>
      <c r="G29" s="53">
        <v>43466</v>
      </c>
      <c r="H29" s="53">
        <v>44561</v>
      </c>
      <c r="I29" s="40"/>
      <c r="J29" s="40"/>
      <c r="K29" s="45">
        <v>0</v>
      </c>
      <c r="L29" s="41">
        <v>0</v>
      </c>
      <c r="M29" s="41">
        <v>0</v>
      </c>
      <c r="N29" s="41">
        <v>0</v>
      </c>
      <c r="O29" s="54" t="s">
        <v>11</v>
      </c>
      <c r="P29" s="54" t="s">
        <v>11</v>
      </c>
      <c r="Q29" s="54" t="s">
        <v>11</v>
      </c>
      <c r="R29" s="54" t="s">
        <v>11</v>
      </c>
      <c r="S29" s="54" t="s">
        <v>11</v>
      </c>
      <c r="T29" s="54" t="s">
        <v>11</v>
      </c>
      <c r="U29" s="54" t="s">
        <v>11</v>
      </c>
      <c r="V29" s="54" t="s">
        <v>11</v>
      </c>
      <c r="W29" s="54" t="s">
        <v>11</v>
      </c>
      <c r="X29" s="54" t="s">
        <v>11</v>
      </c>
      <c r="Y29" s="54" t="s">
        <v>11</v>
      </c>
      <c r="Z29" s="54" t="s">
        <v>11</v>
      </c>
    </row>
    <row r="30" spans="1:26" ht="50.25" customHeight="1">
      <c r="A30" s="63" t="s">
        <v>303</v>
      </c>
      <c r="B30" s="50" t="s">
        <v>40</v>
      </c>
      <c r="C30" s="50"/>
      <c r="D30" s="50" t="str">
        <f>D29</f>
        <v>начальник Управления образования</v>
      </c>
      <c r="E30" s="50" t="str">
        <f>E29</f>
        <v>Управление образования </v>
      </c>
      <c r="F30" s="50" t="s">
        <v>188</v>
      </c>
      <c r="G30" s="53">
        <v>43466</v>
      </c>
      <c r="H30" s="53">
        <v>44561</v>
      </c>
      <c r="I30" s="40"/>
      <c r="J30" s="40"/>
      <c r="K30" s="45">
        <v>0</v>
      </c>
      <c r="L30" s="41">
        <v>0</v>
      </c>
      <c r="M30" s="41">
        <v>0</v>
      </c>
      <c r="N30" s="41">
        <v>0</v>
      </c>
      <c r="O30" s="54" t="s">
        <v>11</v>
      </c>
      <c r="P30" s="54" t="s">
        <v>11</v>
      </c>
      <c r="Q30" s="54" t="s">
        <v>11</v>
      </c>
      <c r="R30" s="54" t="s">
        <v>11</v>
      </c>
      <c r="S30" s="54" t="s">
        <v>11</v>
      </c>
      <c r="T30" s="54" t="s">
        <v>11</v>
      </c>
      <c r="U30" s="54" t="s">
        <v>11</v>
      </c>
      <c r="V30" s="54" t="s">
        <v>11</v>
      </c>
      <c r="W30" s="54" t="s">
        <v>11</v>
      </c>
      <c r="X30" s="54" t="s">
        <v>11</v>
      </c>
      <c r="Y30" s="54" t="s">
        <v>11</v>
      </c>
      <c r="Z30" s="54" t="s">
        <v>11</v>
      </c>
    </row>
    <row r="31" spans="1:26" ht="75.75" customHeight="1">
      <c r="A31" s="122" t="s">
        <v>343</v>
      </c>
      <c r="B31" s="123" t="s">
        <v>341</v>
      </c>
      <c r="C31" s="123"/>
      <c r="D31" s="123" t="str">
        <f>D30</f>
        <v>начальник Управления образования</v>
      </c>
      <c r="E31" s="123" t="str">
        <f>E30</f>
        <v>Управление образования </v>
      </c>
      <c r="F31" s="123" t="s">
        <v>36</v>
      </c>
      <c r="G31" s="53">
        <v>43466</v>
      </c>
      <c r="H31" s="53">
        <v>44561</v>
      </c>
      <c r="I31" s="62"/>
      <c r="J31" s="120"/>
      <c r="K31" s="124">
        <f>L31+M31+N31</f>
        <v>0</v>
      </c>
      <c r="L31" s="42">
        <v>0</v>
      </c>
      <c r="M31" s="42">
        <v>0</v>
      </c>
      <c r="N31" s="42">
        <v>0</v>
      </c>
      <c r="O31" s="121" t="s">
        <v>11</v>
      </c>
      <c r="P31" s="121" t="s">
        <v>11</v>
      </c>
      <c r="Q31" s="121" t="s">
        <v>11</v>
      </c>
      <c r="R31" s="121" t="s">
        <v>11</v>
      </c>
      <c r="S31" s="121" t="s">
        <v>11</v>
      </c>
      <c r="T31" s="121" t="s">
        <v>11</v>
      </c>
      <c r="U31" s="121" t="s">
        <v>11</v>
      </c>
      <c r="V31" s="121" t="s">
        <v>11</v>
      </c>
      <c r="W31" s="121" t="s">
        <v>11</v>
      </c>
      <c r="X31" s="121" t="s">
        <v>11</v>
      </c>
      <c r="Y31" s="121" t="s">
        <v>11</v>
      </c>
      <c r="Z31" s="121" t="s">
        <v>11</v>
      </c>
    </row>
    <row r="32" spans="1:26" s="59" customFormat="1" ht="52.5" customHeight="1">
      <c r="A32" s="60" t="s">
        <v>326</v>
      </c>
      <c r="B32" s="138" t="s">
        <v>327</v>
      </c>
      <c r="C32" s="138"/>
      <c r="D32" s="138"/>
      <c r="E32" s="138"/>
      <c r="F32" s="67" t="s">
        <v>36</v>
      </c>
      <c r="G32" s="53">
        <v>43466</v>
      </c>
      <c r="H32" s="53">
        <v>44561</v>
      </c>
      <c r="I32" s="62"/>
      <c r="J32" s="57">
        <v>4</v>
      </c>
      <c r="K32" s="45">
        <f>L32+M32+N32</f>
        <v>0</v>
      </c>
      <c r="L32" s="41">
        <f>L33+L34+L35+L36+L37</f>
        <v>0</v>
      </c>
      <c r="M32" s="41">
        <f>M37</f>
        <v>0</v>
      </c>
      <c r="N32" s="41">
        <f>N37</f>
        <v>0</v>
      </c>
      <c r="O32" s="47" t="s">
        <v>11</v>
      </c>
      <c r="P32" s="47" t="s">
        <v>11</v>
      </c>
      <c r="Q32" s="47" t="s">
        <v>11</v>
      </c>
      <c r="R32" s="47" t="s">
        <v>11</v>
      </c>
      <c r="S32" s="47" t="s">
        <v>11</v>
      </c>
      <c r="T32" s="47" t="s">
        <v>11</v>
      </c>
      <c r="U32" s="47" t="s">
        <v>11</v>
      </c>
      <c r="V32" s="47" t="s">
        <v>11</v>
      </c>
      <c r="W32" s="47" t="s">
        <v>11</v>
      </c>
      <c r="X32" s="47" t="s">
        <v>11</v>
      </c>
      <c r="Y32" s="47" t="s">
        <v>11</v>
      </c>
      <c r="Z32" s="47" t="s">
        <v>11</v>
      </c>
    </row>
    <row r="33" spans="1:27" s="55" customFormat="1" ht="63" customHeight="1">
      <c r="A33" s="63" t="s">
        <v>328</v>
      </c>
      <c r="B33" s="50" t="s">
        <v>186</v>
      </c>
      <c r="C33" s="50"/>
      <c r="D33" s="50" t="s">
        <v>178</v>
      </c>
      <c r="E33" s="50" t="s">
        <v>37</v>
      </c>
      <c r="F33" s="50" t="s">
        <v>187</v>
      </c>
      <c r="G33" s="53">
        <v>43466</v>
      </c>
      <c r="H33" s="53">
        <v>44561</v>
      </c>
      <c r="I33" s="40"/>
      <c r="J33" s="40"/>
      <c r="K33" s="45">
        <v>0</v>
      </c>
      <c r="L33" s="41">
        <v>0</v>
      </c>
      <c r="M33" s="41">
        <v>0</v>
      </c>
      <c r="N33" s="41">
        <v>0</v>
      </c>
      <c r="O33" s="54" t="s">
        <v>11</v>
      </c>
      <c r="P33" s="54" t="s">
        <v>11</v>
      </c>
      <c r="Q33" s="54" t="s">
        <v>11</v>
      </c>
      <c r="R33" s="54" t="s">
        <v>11</v>
      </c>
      <c r="S33" s="54" t="s">
        <v>11</v>
      </c>
      <c r="T33" s="54" t="s">
        <v>11</v>
      </c>
      <c r="U33" s="54" t="s">
        <v>11</v>
      </c>
      <c r="V33" s="54" t="s">
        <v>11</v>
      </c>
      <c r="W33" s="54" t="s">
        <v>11</v>
      </c>
      <c r="X33" s="54" t="s">
        <v>11</v>
      </c>
      <c r="Y33" s="54" t="s">
        <v>11</v>
      </c>
      <c r="Z33" s="54" t="s">
        <v>11</v>
      </c>
      <c r="AA33" s="64"/>
    </row>
    <row r="34" spans="1:26" s="55" customFormat="1" ht="91.5" customHeight="1">
      <c r="A34" s="65" t="s">
        <v>329</v>
      </c>
      <c r="B34" s="50" t="s">
        <v>330</v>
      </c>
      <c r="C34" s="50"/>
      <c r="D34" s="50" t="s">
        <v>177</v>
      </c>
      <c r="E34" s="50" t="s">
        <v>37</v>
      </c>
      <c r="F34" s="50" t="s">
        <v>331</v>
      </c>
      <c r="G34" s="53">
        <v>43466</v>
      </c>
      <c r="H34" s="53">
        <v>44561</v>
      </c>
      <c r="I34" s="40"/>
      <c r="J34" s="40"/>
      <c r="K34" s="45">
        <v>0</v>
      </c>
      <c r="L34" s="41">
        <v>0</v>
      </c>
      <c r="M34" s="41">
        <v>0</v>
      </c>
      <c r="N34" s="41">
        <v>0</v>
      </c>
      <c r="O34" s="54" t="s">
        <v>11</v>
      </c>
      <c r="P34" s="54" t="s">
        <v>11</v>
      </c>
      <c r="Q34" s="54" t="s">
        <v>11</v>
      </c>
      <c r="R34" s="54" t="s">
        <v>11</v>
      </c>
      <c r="S34" s="54" t="s">
        <v>11</v>
      </c>
      <c r="T34" s="54" t="s">
        <v>11</v>
      </c>
      <c r="U34" s="54" t="s">
        <v>11</v>
      </c>
      <c r="V34" s="54" t="s">
        <v>11</v>
      </c>
      <c r="W34" s="54" t="s">
        <v>11</v>
      </c>
      <c r="X34" s="54" t="s">
        <v>11</v>
      </c>
      <c r="Y34" s="54" t="s">
        <v>11</v>
      </c>
      <c r="Z34" s="54" t="s">
        <v>11</v>
      </c>
    </row>
    <row r="35" spans="1:26" s="55" customFormat="1" ht="45.75" customHeight="1">
      <c r="A35" s="63" t="s">
        <v>332</v>
      </c>
      <c r="B35" s="50" t="s">
        <v>38</v>
      </c>
      <c r="C35" s="50"/>
      <c r="D35" s="50" t="s">
        <v>177</v>
      </c>
      <c r="E35" s="50" t="s">
        <v>176</v>
      </c>
      <c r="F35" s="50" t="s">
        <v>39</v>
      </c>
      <c r="G35" s="53">
        <v>43466</v>
      </c>
      <c r="H35" s="53">
        <v>44561</v>
      </c>
      <c r="I35" s="40"/>
      <c r="J35" s="40"/>
      <c r="K35" s="45">
        <v>0</v>
      </c>
      <c r="L35" s="41">
        <v>0</v>
      </c>
      <c r="M35" s="41">
        <v>0</v>
      </c>
      <c r="N35" s="41">
        <v>0</v>
      </c>
      <c r="O35" s="54" t="s">
        <v>11</v>
      </c>
      <c r="P35" s="54" t="s">
        <v>11</v>
      </c>
      <c r="Q35" s="54" t="s">
        <v>11</v>
      </c>
      <c r="R35" s="54" t="s">
        <v>11</v>
      </c>
      <c r="S35" s="54" t="s">
        <v>11</v>
      </c>
      <c r="T35" s="54" t="s">
        <v>11</v>
      </c>
      <c r="U35" s="54" t="s">
        <v>11</v>
      </c>
      <c r="V35" s="54" t="s">
        <v>11</v>
      </c>
      <c r="W35" s="54" t="s">
        <v>11</v>
      </c>
      <c r="X35" s="54" t="s">
        <v>11</v>
      </c>
      <c r="Y35" s="54" t="s">
        <v>11</v>
      </c>
      <c r="Z35" s="54" t="s">
        <v>11</v>
      </c>
    </row>
    <row r="36" spans="1:26" s="55" customFormat="1" ht="50.25" customHeight="1">
      <c r="A36" s="63" t="s">
        <v>333</v>
      </c>
      <c r="B36" s="50" t="s">
        <v>40</v>
      </c>
      <c r="C36" s="50"/>
      <c r="D36" s="50" t="str">
        <f>D35</f>
        <v>начальник Управления образования</v>
      </c>
      <c r="E36" s="50" t="str">
        <f>E35</f>
        <v>Управление образования </v>
      </c>
      <c r="F36" s="50" t="s">
        <v>188</v>
      </c>
      <c r="G36" s="53">
        <v>43466</v>
      </c>
      <c r="H36" s="53">
        <v>44561</v>
      </c>
      <c r="I36" s="40"/>
      <c r="J36" s="40"/>
      <c r="K36" s="45">
        <v>0</v>
      </c>
      <c r="L36" s="41">
        <v>0</v>
      </c>
      <c r="M36" s="41">
        <v>0</v>
      </c>
      <c r="N36" s="41">
        <v>0</v>
      </c>
      <c r="O36" s="54" t="s">
        <v>11</v>
      </c>
      <c r="P36" s="54" t="s">
        <v>11</v>
      </c>
      <c r="Q36" s="54" t="s">
        <v>11</v>
      </c>
      <c r="R36" s="54" t="s">
        <v>11</v>
      </c>
      <c r="S36" s="54" t="s">
        <v>11</v>
      </c>
      <c r="T36" s="54" t="s">
        <v>11</v>
      </c>
      <c r="U36" s="54" t="s">
        <v>11</v>
      </c>
      <c r="V36" s="54" t="s">
        <v>11</v>
      </c>
      <c r="W36" s="54" t="s">
        <v>11</v>
      </c>
      <c r="X36" s="54" t="s">
        <v>11</v>
      </c>
      <c r="Y36" s="54" t="s">
        <v>11</v>
      </c>
      <c r="Z36" s="54" t="s">
        <v>11</v>
      </c>
    </row>
    <row r="37" spans="1:26" s="55" customFormat="1" ht="104.25" customHeight="1">
      <c r="A37" s="63" t="s">
        <v>334</v>
      </c>
      <c r="B37" s="50" t="s">
        <v>335</v>
      </c>
      <c r="C37" s="50"/>
      <c r="D37" s="50" t="str">
        <f>D36</f>
        <v>начальник Управления образования</v>
      </c>
      <c r="E37" s="50" t="str">
        <f>E36</f>
        <v>Управление образования </v>
      </c>
      <c r="F37" s="50" t="s">
        <v>36</v>
      </c>
      <c r="G37" s="53">
        <v>43466</v>
      </c>
      <c r="H37" s="53">
        <v>44561</v>
      </c>
      <c r="I37" s="62"/>
      <c r="J37" s="40"/>
      <c r="K37" s="45">
        <f>L37+M37+N37</f>
        <v>0</v>
      </c>
      <c r="L37" s="42">
        <v>0</v>
      </c>
      <c r="M37" s="42">
        <v>0</v>
      </c>
      <c r="N37" s="42">
        <v>0</v>
      </c>
      <c r="O37" s="54" t="s">
        <v>11</v>
      </c>
      <c r="P37" s="54" t="s">
        <v>11</v>
      </c>
      <c r="Q37" s="54" t="s">
        <v>11</v>
      </c>
      <c r="R37" s="54" t="s">
        <v>11</v>
      </c>
      <c r="S37" s="54" t="s">
        <v>11</v>
      </c>
      <c r="T37" s="54" t="s">
        <v>11</v>
      </c>
      <c r="U37" s="54" t="s">
        <v>11</v>
      </c>
      <c r="V37" s="54" t="s">
        <v>11</v>
      </c>
      <c r="W37" s="54" t="s">
        <v>11</v>
      </c>
      <c r="X37" s="54" t="s">
        <v>11</v>
      </c>
      <c r="Y37" s="54" t="s">
        <v>11</v>
      </c>
      <c r="Z37" s="54" t="s">
        <v>11</v>
      </c>
    </row>
    <row r="38" spans="1:26" ht="12" customHeight="1">
      <c r="A38" s="169" t="s">
        <v>19</v>
      </c>
      <c r="B38" s="170"/>
      <c r="C38" s="171"/>
      <c r="D38" s="138" t="s">
        <v>189</v>
      </c>
      <c r="E38" s="138"/>
      <c r="F38" s="138"/>
      <c r="G38" s="53"/>
      <c r="H38" s="53">
        <v>43830</v>
      </c>
      <c r="I38" s="40"/>
      <c r="J38" s="40"/>
      <c r="K38" s="58"/>
      <c r="L38" s="43"/>
      <c r="M38" s="43"/>
      <c r="N38" s="43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3.5" customHeight="1">
      <c r="A39" s="170"/>
      <c r="B39" s="170"/>
      <c r="C39" s="171"/>
      <c r="D39" s="138"/>
      <c r="E39" s="138"/>
      <c r="F39" s="138"/>
      <c r="G39" s="53"/>
      <c r="H39" s="53">
        <v>44561</v>
      </c>
      <c r="I39" s="40"/>
      <c r="J39" s="40"/>
      <c r="K39" s="58"/>
      <c r="L39" s="43"/>
      <c r="M39" s="43"/>
      <c r="N39" s="43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8.75" customHeight="1">
      <c r="A40" s="170"/>
      <c r="B40" s="170"/>
      <c r="C40" s="171"/>
      <c r="D40" s="138"/>
      <c r="E40" s="138"/>
      <c r="F40" s="138"/>
      <c r="G40" s="53"/>
      <c r="H40" s="53">
        <v>44561</v>
      </c>
      <c r="I40" s="40"/>
      <c r="J40" s="40"/>
      <c r="K40" s="58"/>
      <c r="L40" s="43"/>
      <c r="M40" s="43"/>
      <c r="N40" s="43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8" customHeight="1">
      <c r="A41" s="169" t="s">
        <v>25</v>
      </c>
      <c r="B41" s="170"/>
      <c r="C41" s="171"/>
      <c r="D41" s="138" t="s">
        <v>174</v>
      </c>
      <c r="E41" s="138"/>
      <c r="F41" s="138"/>
      <c r="G41" s="53"/>
      <c r="H41" s="53">
        <v>43830</v>
      </c>
      <c r="I41" s="40"/>
      <c r="J41" s="40"/>
      <c r="K41" s="58"/>
      <c r="L41" s="43"/>
      <c r="M41" s="43"/>
      <c r="N41" s="43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" customHeight="1">
      <c r="A42" s="170"/>
      <c r="B42" s="170"/>
      <c r="C42" s="171"/>
      <c r="D42" s="138"/>
      <c r="E42" s="138"/>
      <c r="F42" s="138"/>
      <c r="G42" s="53"/>
      <c r="H42" s="53">
        <v>44561</v>
      </c>
      <c r="I42" s="40"/>
      <c r="J42" s="40"/>
      <c r="K42" s="58"/>
      <c r="L42" s="43"/>
      <c r="M42" s="43"/>
      <c r="N42" s="43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8" customHeight="1">
      <c r="A43" s="170"/>
      <c r="B43" s="170"/>
      <c r="C43" s="171"/>
      <c r="D43" s="138"/>
      <c r="E43" s="138"/>
      <c r="F43" s="138"/>
      <c r="G43" s="53"/>
      <c r="H43" s="53">
        <v>44561</v>
      </c>
      <c r="I43" s="40"/>
      <c r="J43" s="40"/>
      <c r="K43" s="58"/>
      <c r="L43" s="43"/>
      <c r="M43" s="43"/>
      <c r="N43" s="43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181" t="s">
        <v>17</v>
      </c>
      <c r="B44" s="182"/>
      <c r="C44" s="182"/>
      <c r="D44" s="181" t="s">
        <v>190</v>
      </c>
      <c r="E44" s="181" t="s">
        <v>22</v>
      </c>
      <c r="F44" s="181" t="s">
        <v>22</v>
      </c>
      <c r="G44" s="53"/>
      <c r="H44" s="53">
        <v>43830</v>
      </c>
      <c r="I44" s="40"/>
      <c r="J44" s="40"/>
      <c r="K44" s="58"/>
      <c r="L44" s="43"/>
      <c r="M44" s="43"/>
      <c r="N44" s="43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182"/>
      <c r="B45" s="182"/>
      <c r="C45" s="182"/>
      <c r="D45" s="181" t="s">
        <v>23</v>
      </c>
      <c r="E45" s="181" t="s">
        <v>23</v>
      </c>
      <c r="F45" s="181" t="s">
        <v>23</v>
      </c>
      <c r="G45" s="53"/>
      <c r="H45" s="53">
        <v>44561</v>
      </c>
      <c r="I45" s="40"/>
      <c r="J45" s="40"/>
      <c r="K45" s="58"/>
      <c r="L45" s="43"/>
      <c r="M45" s="43"/>
      <c r="N45" s="43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182"/>
      <c r="B46" s="182"/>
      <c r="C46" s="182"/>
      <c r="D46" s="181" t="s">
        <v>20</v>
      </c>
      <c r="E46" s="181" t="s">
        <v>20</v>
      </c>
      <c r="F46" s="181" t="s">
        <v>20</v>
      </c>
      <c r="G46" s="40"/>
      <c r="H46" s="53">
        <v>44561</v>
      </c>
      <c r="I46" s="75"/>
      <c r="J46" s="40"/>
      <c r="K46" s="57"/>
      <c r="L46" s="43"/>
      <c r="M46" s="43"/>
      <c r="N46" s="43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 customHeight="1">
      <c r="A47" s="181" t="s">
        <v>24</v>
      </c>
      <c r="B47" s="181"/>
      <c r="C47" s="181"/>
      <c r="D47" s="181" t="s">
        <v>141</v>
      </c>
      <c r="E47" s="181" t="s">
        <v>21</v>
      </c>
      <c r="F47" s="181" t="s">
        <v>21</v>
      </c>
      <c r="G47" s="40"/>
      <c r="H47" s="53">
        <v>43830</v>
      </c>
      <c r="I47" s="75"/>
      <c r="J47" s="40"/>
      <c r="K47" s="57"/>
      <c r="L47" s="43"/>
      <c r="M47" s="43"/>
      <c r="N47" s="43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181"/>
      <c r="B48" s="181"/>
      <c r="C48" s="181"/>
      <c r="D48" s="181" t="s">
        <v>22</v>
      </c>
      <c r="E48" s="181" t="s">
        <v>22</v>
      </c>
      <c r="F48" s="181" t="s">
        <v>22</v>
      </c>
      <c r="G48" s="40"/>
      <c r="H48" s="53">
        <v>44561</v>
      </c>
      <c r="I48" s="75"/>
      <c r="J48" s="40"/>
      <c r="K48" s="57"/>
      <c r="L48" s="43"/>
      <c r="M48" s="43"/>
      <c r="N48" s="43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 customHeight="1">
      <c r="A49" s="181"/>
      <c r="B49" s="181"/>
      <c r="C49" s="181"/>
      <c r="D49" s="181" t="s">
        <v>23</v>
      </c>
      <c r="E49" s="181" t="s">
        <v>23</v>
      </c>
      <c r="F49" s="181" t="s">
        <v>23</v>
      </c>
      <c r="G49" s="40"/>
      <c r="H49" s="53">
        <v>44561</v>
      </c>
      <c r="I49" s="40"/>
      <c r="J49" s="40"/>
      <c r="K49" s="58"/>
      <c r="L49" s="115"/>
      <c r="M49" s="40"/>
      <c r="N49" s="40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 customHeight="1">
      <c r="A50" s="181" t="s">
        <v>18</v>
      </c>
      <c r="B50" s="181"/>
      <c r="C50" s="171"/>
      <c r="D50" s="138" t="s">
        <v>45</v>
      </c>
      <c r="E50" s="186"/>
      <c r="F50" s="186"/>
      <c r="G50" s="53"/>
      <c r="H50" s="53">
        <v>43830</v>
      </c>
      <c r="I50" s="40"/>
      <c r="J50" s="40"/>
      <c r="K50" s="44"/>
      <c r="L50" s="43"/>
      <c r="M50" s="43"/>
      <c r="N50" s="4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4.25" customHeight="1">
      <c r="A51" s="181"/>
      <c r="B51" s="181"/>
      <c r="C51" s="171"/>
      <c r="D51" s="186"/>
      <c r="E51" s="186"/>
      <c r="F51" s="186"/>
      <c r="G51" s="53"/>
      <c r="H51" s="53">
        <v>44561</v>
      </c>
      <c r="I51" s="40"/>
      <c r="J51" s="40"/>
      <c r="K51" s="44"/>
      <c r="L51" s="43"/>
      <c r="M51" s="43"/>
      <c r="N51" s="43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" customHeight="1">
      <c r="A52" s="181"/>
      <c r="B52" s="181"/>
      <c r="C52" s="171"/>
      <c r="D52" s="186"/>
      <c r="E52" s="186"/>
      <c r="F52" s="186"/>
      <c r="G52" s="53"/>
      <c r="H52" s="53">
        <v>44561</v>
      </c>
      <c r="I52" s="40"/>
      <c r="J52" s="40"/>
      <c r="K52" s="44"/>
      <c r="L52" s="43"/>
      <c r="M52" s="43"/>
      <c r="N52" s="43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" customHeight="1">
      <c r="A53" s="181" t="s">
        <v>49</v>
      </c>
      <c r="B53" s="187"/>
      <c r="C53" s="187"/>
      <c r="D53" s="138" t="s">
        <v>50</v>
      </c>
      <c r="E53" s="186"/>
      <c r="F53" s="186"/>
      <c r="G53" s="53"/>
      <c r="H53" s="53">
        <v>43830</v>
      </c>
      <c r="I53" s="40"/>
      <c r="J53" s="40"/>
      <c r="K53" s="44"/>
      <c r="L53" s="43"/>
      <c r="M53" s="43"/>
      <c r="N53" s="43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" customHeight="1">
      <c r="A54" s="187"/>
      <c r="B54" s="187"/>
      <c r="C54" s="187"/>
      <c r="D54" s="186"/>
      <c r="E54" s="186"/>
      <c r="F54" s="186"/>
      <c r="G54" s="53"/>
      <c r="H54" s="53">
        <v>44561</v>
      </c>
      <c r="I54" s="40"/>
      <c r="J54" s="40"/>
      <c r="K54" s="44"/>
      <c r="L54" s="43"/>
      <c r="M54" s="43"/>
      <c r="N54" s="43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" customHeight="1">
      <c r="A55" s="187"/>
      <c r="B55" s="187"/>
      <c r="C55" s="187"/>
      <c r="D55" s="186"/>
      <c r="E55" s="186"/>
      <c r="F55" s="186"/>
      <c r="G55" s="53"/>
      <c r="H55" s="53">
        <v>44561</v>
      </c>
      <c r="I55" s="40"/>
      <c r="J55" s="40"/>
      <c r="K55" s="44"/>
      <c r="L55" s="43"/>
      <c r="M55" s="43"/>
      <c r="N55" s="43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" customHeight="1">
      <c r="A56" s="138" t="s">
        <v>26</v>
      </c>
      <c r="B56" s="138"/>
      <c r="C56" s="187"/>
      <c r="D56" s="138" t="s">
        <v>142</v>
      </c>
      <c r="E56" s="138"/>
      <c r="F56" s="138"/>
      <c r="G56" s="53"/>
      <c r="H56" s="53">
        <v>43830</v>
      </c>
      <c r="I56" s="40"/>
      <c r="J56" s="40"/>
      <c r="K56" s="44"/>
      <c r="L56" s="43"/>
      <c r="M56" s="43"/>
      <c r="N56" s="43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" customHeight="1">
      <c r="A57" s="138"/>
      <c r="B57" s="138"/>
      <c r="C57" s="187"/>
      <c r="D57" s="138"/>
      <c r="E57" s="138"/>
      <c r="F57" s="138"/>
      <c r="G57" s="53"/>
      <c r="H57" s="53">
        <v>44561</v>
      </c>
      <c r="I57" s="40"/>
      <c r="J57" s="40"/>
      <c r="K57" s="44"/>
      <c r="L57" s="43"/>
      <c r="M57" s="43"/>
      <c r="N57" s="43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" customHeight="1">
      <c r="A58" s="138"/>
      <c r="B58" s="138"/>
      <c r="C58" s="187"/>
      <c r="D58" s="138"/>
      <c r="E58" s="138"/>
      <c r="F58" s="138"/>
      <c r="G58" s="53"/>
      <c r="H58" s="53">
        <v>44561</v>
      </c>
      <c r="I58" s="40"/>
      <c r="J58" s="40"/>
      <c r="K58" s="44"/>
      <c r="L58" s="43"/>
      <c r="M58" s="43"/>
      <c r="N58" s="43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s="25" customFormat="1" ht="41.25" customHeight="1">
      <c r="A59" s="66" t="s">
        <v>232</v>
      </c>
      <c r="B59" s="138" t="s">
        <v>170</v>
      </c>
      <c r="C59" s="138"/>
      <c r="D59" s="138"/>
      <c r="E59" s="138"/>
      <c r="F59" s="67" t="s">
        <v>133</v>
      </c>
      <c r="G59" s="56">
        <v>43466</v>
      </c>
      <c r="H59" s="56">
        <v>44561</v>
      </c>
      <c r="I59" s="62" t="s">
        <v>285</v>
      </c>
      <c r="J59" s="57">
        <v>5</v>
      </c>
      <c r="K59" s="45">
        <f>L59+M59+N59</f>
        <v>1235000</v>
      </c>
      <c r="L59" s="41">
        <f>L60</f>
        <v>500000</v>
      </c>
      <c r="M59" s="41">
        <f>M60</f>
        <v>385000</v>
      </c>
      <c r="N59" s="41">
        <f>N60</f>
        <v>350000</v>
      </c>
      <c r="O59" s="47"/>
      <c r="P59" s="47"/>
      <c r="Q59" s="47" t="s">
        <v>11</v>
      </c>
      <c r="R59" s="47" t="s">
        <v>11</v>
      </c>
      <c r="S59" s="47"/>
      <c r="T59" s="47"/>
      <c r="U59" s="47" t="s">
        <v>11</v>
      </c>
      <c r="V59" s="47" t="s">
        <v>11</v>
      </c>
      <c r="W59" s="47"/>
      <c r="X59" s="47"/>
      <c r="Y59" s="47" t="s">
        <v>11</v>
      </c>
      <c r="Z59" s="47" t="s">
        <v>11</v>
      </c>
    </row>
    <row r="60" spans="1:26" ht="51" customHeight="1">
      <c r="A60" s="51" t="s">
        <v>233</v>
      </c>
      <c r="B60" s="50" t="s">
        <v>57</v>
      </c>
      <c r="C60" s="51"/>
      <c r="D60" s="50" t="s">
        <v>178</v>
      </c>
      <c r="E60" s="50" t="s">
        <v>37</v>
      </c>
      <c r="F60" s="50"/>
      <c r="G60" s="56">
        <v>43466</v>
      </c>
      <c r="H60" s="56">
        <v>44561</v>
      </c>
      <c r="I60" s="40"/>
      <c r="J60" s="40"/>
      <c r="K60" s="45">
        <f>L60+M60+N60</f>
        <v>1235000</v>
      </c>
      <c r="L60" s="41">
        <f>'[3]Лист1'!$H$37</f>
        <v>500000</v>
      </c>
      <c r="M60" s="41">
        <f>'[3]Лист1'!$I$37</f>
        <v>385000</v>
      </c>
      <c r="N60" s="41">
        <f>'[3]Лист1'!$J$37</f>
        <v>350000</v>
      </c>
      <c r="O60" s="54"/>
      <c r="P60" s="54"/>
      <c r="Q60" s="54" t="s">
        <v>11</v>
      </c>
      <c r="R60" s="54" t="s">
        <v>11</v>
      </c>
      <c r="S60" s="54"/>
      <c r="T60" s="54"/>
      <c r="U60" s="54" t="s">
        <v>11</v>
      </c>
      <c r="V60" s="54" t="s">
        <v>11</v>
      </c>
      <c r="W60" s="54"/>
      <c r="X60" s="54"/>
      <c r="Y60" s="54" t="s">
        <v>11</v>
      </c>
      <c r="Z60" s="54" t="s">
        <v>11</v>
      </c>
    </row>
    <row r="61" spans="1:26" s="25" customFormat="1" ht="15" customHeight="1">
      <c r="A61" s="138" t="s">
        <v>27</v>
      </c>
      <c r="B61" s="138"/>
      <c r="C61" s="186"/>
      <c r="D61" s="138" t="s">
        <v>143</v>
      </c>
      <c r="E61" s="186"/>
      <c r="F61" s="186"/>
      <c r="G61" s="56"/>
      <c r="H61" s="53">
        <v>43830</v>
      </c>
      <c r="I61" s="57"/>
      <c r="J61" s="57"/>
      <c r="K61" s="44"/>
      <c r="L61" s="44"/>
      <c r="M61" s="44"/>
      <c r="N61" s="44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25" customFormat="1" ht="15" customHeight="1">
      <c r="A62" s="186"/>
      <c r="B62" s="186"/>
      <c r="C62" s="186"/>
      <c r="D62" s="186"/>
      <c r="E62" s="186"/>
      <c r="F62" s="186"/>
      <c r="G62" s="56"/>
      <c r="H62" s="53">
        <v>44561</v>
      </c>
      <c r="I62" s="57"/>
      <c r="J62" s="57"/>
      <c r="K62" s="44"/>
      <c r="L62" s="44"/>
      <c r="M62" s="44"/>
      <c r="N62" s="4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25" customFormat="1" ht="15" customHeight="1">
      <c r="A63" s="186"/>
      <c r="B63" s="186"/>
      <c r="C63" s="186"/>
      <c r="D63" s="186"/>
      <c r="E63" s="186"/>
      <c r="F63" s="186"/>
      <c r="G63" s="56"/>
      <c r="H63" s="53">
        <v>44561</v>
      </c>
      <c r="I63" s="57"/>
      <c r="J63" s="57"/>
      <c r="K63" s="44"/>
      <c r="L63" s="44"/>
      <c r="M63" s="44"/>
      <c r="N63" s="44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s="25" customFormat="1" ht="60.75" customHeight="1">
      <c r="A64" s="66" t="s">
        <v>234</v>
      </c>
      <c r="B64" s="138" t="s">
        <v>171</v>
      </c>
      <c r="C64" s="186"/>
      <c r="D64" s="186"/>
      <c r="E64" s="186"/>
      <c r="F64" s="67" t="s">
        <v>51</v>
      </c>
      <c r="G64" s="56">
        <v>43466</v>
      </c>
      <c r="H64" s="56">
        <v>44561</v>
      </c>
      <c r="I64" s="62" t="s">
        <v>286</v>
      </c>
      <c r="J64" s="57">
        <v>5</v>
      </c>
      <c r="K64" s="45">
        <f>L64+M64+N64</f>
        <v>362853</v>
      </c>
      <c r="L64" s="41">
        <f>L66</f>
        <v>153853</v>
      </c>
      <c r="M64" s="41">
        <f>M66</f>
        <v>114000</v>
      </c>
      <c r="N64" s="41">
        <f>N66</f>
        <v>95000</v>
      </c>
      <c r="O64" s="47" t="s">
        <v>11</v>
      </c>
      <c r="P64" s="47" t="s">
        <v>11</v>
      </c>
      <c r="Q64" s="47"/>
      <c r="R64" s="47"/>
      <c r="S64" s="47" t="s">
        <v>11</v>
      </c>
      <c r="T64" s="47" t="s">
        <v>11</v>
      </c>
      <c r="U64" s="47"/>
      <c r="V64" s="47"/>
      <c r="W64" s="47" t="s">
        <v>11</v>
      </c>
      <c r="X64" s="47" t="s">
        <v>11</v>
      </c>
      <c r="Y64" s="47"/>
      <c r="Z64" s="47"/>
    </row>
    <row r="65" spans="1:26" ht="173.25" customHeight="1" hidden="1">
      <c r="A65" s="51"/>
      <c r="B65" s="50"/>
      <c r="C65" s="51"/>
      <c r="D65" s="50"/>
      <c r="E65" s="50"/>
      <c r="F65" s="51"/>
      <c r="G65" s="56">
        <v>42736</v>
      </c>
      <c r="H65" s="56">
        <v>43830</v>
      </c>
      <c r="I65" s="40"/>
      <c r="J65" s="40"/>
      <c r="K65" s="45"/>
      <c r="L65" s="41"/>
      <c r="M65" s="41"/>
      <c r="N65" s="41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76.5" customHeight="1">
      <c r="A66" s="51" t="s">
        <v>134</v>
      </c>
      <c r="B66" s="50" t="s">
        <v>56</v>
      </c>
      <c r="C66" s="51"/>
      <c r="D66" s="50" t="s">
        <v>178</v>
      </c>
      <c r="E66" s="50" t="s">
        <v>37</v>
      </c>
      <c r="F66" s="50" t="s">
        <v>53</v>
      </c>
      <c r="G66" s="56">
        <v>43466</v>
      </c>
      <c r="H66" s="56">
        <v>44561</v>
      </c>
      <c r="I66" s="40"/>
      <c r="J66" s="40"/>
      <c r="K66" s="45">
        <f>L66+M66+N66</f>
        <v>362853</v>
      </c>
      <c r="L66" s="41">
        <v>153853</v>
      </c>
      <c r="M66" s="41">
        <f>'[2]Лист1'!$I$35</f>
        <v>114000</v>
      </c>
      <c r="N66" s="41">
        <f>'[2]Лист1'!$J$35</f>
        <v>95000</v>
      </c>
      <c r="O66" s="54" t="s">
        <v>11</v>
      </c>
      <c r="P66" s="54" t="s">
        <v>11</v>
      </c>
      <c r="Q66" s="54"/>
      <c r="R66" s="54"/>
      <c r="S66" s="54" t="s">
        <v>11</v>
      </c>
      <c r="T66" s="54" t="s">
        <v>11</v>
      </c>
      <c r="U66" s="54"/>
      <c r="V66" s="54"/>
      <c r="W66" s="54" t="s">
        <v>11</v>
      </c>
      <c r="X66" s="54" t="s">
        <v>11</v>
      </c>
      <c r="Y66" s="54"/>
      <c r="Z66" s="54"/>
    </row>
    <row r="67" spans="1:26" s="25" customFormat="1" ht="19.5" customHeight="1">
      <c r="A67" s="138" t="s">
        <v>52</v>
      </c>
      <c r="B67" s="138"/>
      <c r="C67" s="138" t="s">
        <v>144</v>
      </c>
      <c r="D67" s="186"/>
      <c r="E67" s="186"/>
      <c r="F67" s="186"/>
      <c r="G67" s="76"/>
      <c r="H67" s="53">
        <v>43830</v>
      </c>
      <c r="I67" s="57"/>
      <c r="J67" s="57"/>
      <c r="K67" s="44"/>
      <c r="L67" s="44"/>
      <c r="M67" s="44"/>
      <c r="N67" s="44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25" customFormat="1" ht="15" customHeight="1">
      <c r="A68" s="138"/>
      <c r="B68" s="138"/>
      <c r="C68" s="186"/>
      <c r="D68" s="186"/>
      <c r="E68" s="186"/>
      <c r="F68" s="186"/>
      <c r="G68" s="77"/>
      <c r="H68" s="53">
        <v>44561</v>
      </c>
      <c r="I68" s="57"/>
      <c r="J68" s="57"/>
      <c r="K68" s="44"/>
      <c r="L68" s="44"/>
      <c r="M68" s="44"/>
      <c r="N68" s="44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s="25" customFormat="1" ht="15" customHeight="1">
      <c r="A69" s="138"/>
      <c r="B69" s="138"/>
      <c r="C69" s="186"/>
      <c r="D69" s="186"/>
      <c r="E69" s="186"/>
      <c r="F69" s="186"/>
      <c r="G69" s="77"/>
      <c r="H69" s="53">
        <v>44561</v>
      </c>
      <c r="I69" s="57"/>
      <c r="J69" s="57"/>
      <c r="K69" s="44"/>
      <c r="L69" s="44"/>
      <c r="M69" s="44"/>
      <c r="N69" s="4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s="25" customFormat="1" ht="15" customHeight="1">
      <c r="A70" s="190" t="s">
        <v>235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</row>
    <row r="71" spans="1:26" s="25" customFormat="1" ht="78" customHeight="1">
      <c r="A71" s="66" t="s">
        <v>129</v>
      </c>
      <c r="B71" s="138" t="s">
        <v>54</v>
      </c>
      <c r="C71" s="186"/>
      <c r="D71" s="186"/>
      <c r="E71" s="186"/>
      <c r="F71" s="78" t="s">
        <v>192</v>
      </c>
      <c r="G71" s="56">
        <v>43466</v>
      </c>
      <c r="H71" s="56">
        <v>44561</v>
      </c>
      <c r="I71" s="62" t="s">
        <v>287</v>
      </c>
      <c r="J71" s="62" t="s">
        <v>123</v>
      </c>
      <c r="K71" s="45">
        <f>L71+M71+N71</f>
        <v>368147</v>
      </c>
      <c r="L71" s="41">
        <f>L72</f>
        <v>188147</v>
      </c>
      <c r="M71" s="41">
        <f>M72</f>
        <v>100000</v>
      </c>
      <c r="N71" s="41">
        <f>N72</f>
        <v>80000</v>
      </c>
      <c r="O71" s="47" t="s">
        <v>11</v>
      </c>
      <c r="P71" s="47" t="s">
        <v>11</v>
      </c>
      <c r="Q71" s="47" t="s">
        <v>11</v>
      </c>
      <c r="R71" s="47" t="s">
        <v>11</v>
      </c>
      <c r="S71" s="47" t="s">
        <v>11</v>
      </c>
      <c r="T71" s="47" t="s">
        <v>11</v>
      </c>
      <c r="U71" s="47" t="s">
        <v>11</v>
      </c>
      <c r="V71" s="47" t="s">
        <v>11</v>
      </c>
      <c r="W71" s="47" t="s">
        <v>11</v>
      </c>
      <c r="X71" s="47" t="s">
        <v>11</v>
      </c>
      <c r="Y71" s="47" t="s">
        <v>11</v>
      </c>
      <c r="Z71" s="47" t="s">
        <v>11</v>
      </c>
    </row>
    <row r="72" spans="1:26" ht="86.25" customHeight="1">
      <c r="A72" s="79" t="s">
        <v>275</v>
      </c>
      <c r="B72" s="50" t="s">
        <v>191</v>
      </c>
      <c r="C72" s="51"/>
      <c r="D72" s="50" t="s">
        <v>178</v>
      </c>
      <c r="E72" s="50" t="s">
        <v>37</v>
      </c>
      <c r="F72" s="67" t="s">
        <v>55</v>
      </c>
      <c r="G72" s="56">
        <v>43466</v>
      </c>
      <c r="H72" s="56">
        <v>44561</v>
      </c>
      <c r="I72" s="40"/>
      <c r="J72" s="40"/>
      <c r="K72" s="45">
        <f>L72+M72+N72</f>
        <v>368147</v>
      </c>
      <c r="L72" s="41">
        <v>188147</v>
      </c>
      <c r="M72" s="41">
        <f>'[2]Лист1'!$I$39</f>
        <v>100000</v>
      </c>
      <c r="N72" s="41">
        <f>'[2]Лист1'!$J$40</f>
        <v>80000</v>
      </c>
      <c r="O72" s="54" t="s">
        <v>11</v>
      </c>
      <c r="P72" s="54" t="s">
        <v>11</v>
      </c>
      <c r="Q72" s="54" t="s">
        <v>11</v>
      </c>
      <c r="R72" s="54" t="s">
        <v>11</v>
      </c>
      <c r="S72" s="54" t="s">
        <v>11</v>
      </c>
      <c r="T72" s="54" t="s">
        <v>11</v>
      </c>
      <c r="U72" s="54" t="s">
        <v>11</v>
      </c>
      <c r="V72" s="54" t="s">
        <v>11</v>
      </c>
      <c r="W72" s="54" t="s">
        <v>11</v>
      </c>
      <c r="X72" s="54" t="s">
        <v>11</v>
      </c>
      <c r="Y72" s="54" t="s">
        <v>11</v>
      </c>
      <c r="Z72" s="54" t="s">
        <v>11</v>
      </c>
    </row>
    <row r="73" spans="1:27" s="25" customFormat="1" ht="16.5" customHeight="1">
      <c r="A73" s="138" t="s">
        <v>28</v>
      </c>
      <c r="B73" s="138"/>
      <c r="C73" s="138" t="s">
        <v>161</v>
      </c>
      <c r="D73" s="138"/>
      <c r="E73" s="138"/>
      <c r="F73" s="138"/>
      <c r="G73" s="56"/>
      <c r="H73" s="53">
        <v>43830</v>
      </c>
      <c r="I73" s="57"/>
      <c r="J73" s="57"/>
      <c r="K73" s="44"/>
      <c r="L73" s="44"/>
      <c r="M73" s="44"/>
      <c r="N73" s="44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34"/>
    </row>
    <row r="74" spans="1:26" s="25" customFormat="1" ht="15" customHeight="1">
      <c r="A74" s="138"/>
      <c r="B74" s="138"/>
      <c r="C74" s="138"/>
      <c r="D74" s="138"/>
      <c r="E74" s="138"/>
      <c r="F74" s="138"/>
      <c r="G74" s="56"/>
      <c r="H74" s="53">
        <v>44196</v>
      </c>
      <c r="I74" s="57"/>
      <c r="J74" s="57"/>
      <c r="K74" s="44"/>
      <c r="L74" s="44"/>
      <c r="M74" s="44"/>
      <c r="N74" s="44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25" customFormat="1" ht="14.25" customHeight="1">
      <c r="A75" s="186"/>
      <c r="B75" s="186"/>
      <c r="C75" s="186"/>
      <c r="D75" s="186"/>
      <c r="E75" s="186"/>
      <c r="F75" s="186"/>
      <c r="G75" s="56"/>
      <c r="H75" s="53">
        <v>44561</v>
      </c>
      <c r="I75" s="57"/>
      <c r="J75" s="57"/>
      <c r="K75" s="44"/>
      <c r="L75" s="44"/>
      <c r="M75" s="44"/>
      <c r="N75" s="44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25" customFormat="1" ht="75.75" customHeight="1">
      <c r="A76" s="80" t="s">
        <v>130</v>
      </c>
      <c r="B76" s="138" t="s">
        <v>207</v>
      </c>
      <c r="C76" s="138"/>
      <c r="D76" s="138"/>
      <c r="E76" s="138"/>
      <c r="F76" s="67" t="s">
        <v>193</v>
      </c>
      <c r="G76" s="56">
        <v>43466</v>
      </c>
      <c r="H76" s="56">
        <v>44561</v>
      </c>
      <c r="I76" s="62" t="s">
        <v>295</v>
      </c>
      <c r="J76" s="62" t="s">
        <v>123</v>
      </c>
      <c r="K76" s="45">
        <f>L76+M76+N76</f>
        <v>1850000</v>
      </c>
      <c r="L76" s="41">
        <f>L77</f>
        <v>760000</v>
      </c>
      <c r="M76" s="41">
        <f>M77</f>
        <v>585000</v>
      </c>
      <c r="N76" s="41">
        <f>N77</f>
        <v>505000</v>
      </c>
      <c r="O76" s="47" t="s">
        <v>11</v>
      </c>
      <c r="P76" s="47" t="s">
        <v>11</v>
      </c>
      <c r="Q76" s="47" t="s">
        <v>11</v>
      </c>
      <c r="R76" s="47" t="s">
        <v>11</v>
      </c>
      <c r="S76" s="47" t="s">
        <v>11</v>
      </c>
      <c r="T76" s="47" t="s">
        <v>11</v>
      </c>
      <c r="U76" s="47" t="s">
        <v>11</v>
      </c>
      <c r="V76" s="47" t="s">
        <v>11</v>
      </c>
      <c r="W76" s="47" t="s">
        <v>11</v>
      </c>
      <c r="X76" s="47" t="s">
        <v>11</v>
      </c>
      <c r="Y76" s="47" t="s">
        <v>11</v>
      </c>
      <c r="Z76" s="47" t="s">
        <v>11</v>
      </c>
    </row>
    <row r="77" spans="1:26" ht="56.25" customHeight="1">
      <c r="A77" s="51" t="s">
        <v>237</v>
      </c>
      <c r="B77" s="50" t="s">
        <v>58</v>
      </c>
      <c r="C77" s="51"/>
      <c r="D77" s="50" t="s">
        <v>178</v>
      </c>
      <c r="E77" s="50" t="s">
        <v>37</v>
      </c>
      <c r="F77" s="50" t="s">
        <v>59</v>
      </c>
      <c r="G77" s="56">
        <v>43466</v>
      </c>
      <c r="H77" s="56">
        <v>44561</v>
      </c>
      <c r="I77" s="40"/>
      <c r="J77" s="40"/>
      <c r="K77" s="45">
        <f>L77+M77+N77</f>
        <v>1850000</v>
      </c>
      <c r="L77" s="41">
        <f>'[2]Лист1'!$H$42</f>
        <v>760000</v>
      </c>
      <c r="M77" s="41">
        <f>'[2]Лист1'!$I$42</f>
        <v>585000</v>
      </c>
      <c r="N77" s="41">
        <f>'[2]Лист1'!$J$42</f>
        <v>505000</v>
      </c>
      <c r="O77" s="54" t="s">
        <v>11</v>
      </c>
      <c r="P77" s="54" t="s">
        <v>11</v>
      </c>
      <c r="Q77" s="54" t="s">
        <v>11</v>
      </c>
      <c r="R77" s="54" t="s">
        <v>11</v>
      </c>
      <c r="S77" s="54" t="s">
        <v>11</v>
      </c>
      <c r="T77" s="54" t="s">
        <v>11</v>
      </c>
      <c r="U77" s="54" t="s">
        <v>11</v>
      </c>
      <c r="V77" s="54" t="s">
        <v>11</v>
      </c>
      <c r="W77" s="54" t="s">
        <v>11</v>
      </c>
      <c r="X77" s="54" t="s">
        <v>11</v>
      </c>
      <c r="Y77" s="54" t="s">
        <v>11</v>
      </c>
      <c r="Z77" s="54" t="s">
        <v>11</v>
      </c>
    </row>
    <row r="78" spans="1:26" s="25" customFormat="1" ht="14.25" customHeight="1">
      <c r="A78" s="138" t="s">
        <v>29</v>
      </c>
      <c r="B78" s="138"/>
      <c r="C78" s="138" t="s">
        <v>160</v>
      </c>
      <c r="D78" s="138"/>
      <c r="E78" s="138"/>
      <c r="F78" s="138"/>
      <c r="G78" s="56"/>
      <c r="H78" s="53">
        <v>43830</v>
      </c>
      <c r="I78" s="57"/>
      <c r="J78" s="57"/>
      <c r="K78" s="44"/>
      <c r="L78" s="44"/>
      <c r="M78" s="44"/>
      <c r="N78" s="44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25" customFormat="1" ht="14.25" customHeight="1">
      <c r="A79" s="138"/>
      <c r="B79" s="138"/>
      <c r="C79" s="138"/>
      <c r="D79" s="138"/>
      <c r="E79" s="138"/>
      <c r="F79" s="138"/>
      <c r="G79" s="56"/>
      <c r="H79" s="53">
        <v>44196</v>
      </c>
      <c r="I79" s="57"/>
      <c r="J79" s="57"/>
      <c r="K79" s="44"/>
      <c r="L79" s="44"/>
      <c r="M79" s="44"/>
      <c r="N79" s="44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25" customFormat="1" ht="14.25" customHeight="1">
      <c r="A80" s="138"/>
      <c r="B80" s="138"/>
      <c r="C80" s="138"/>
      <c r="D80" s="138"/>
      <c r="E80" s="138"/>
      <c r="F80" s="138"/>
      <c r="G80" s="56"/>
      <c r="H80" s="53">
        <v>44561</v>
      </c>
      <c r="I80" s="57"/>
      <c r="J80" s="57"/>
      <c r="K80" s="44"/>
      <c r="L80" s="44"/>
      <c r="M80" s="44"/>
      <c r="N80" s="44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25" customFormat="1" ht="69" customHeight="1">
      <c r="A81" s="67" t="s">
        <v>238</v>
      </c>
      <c r="B81" s="138" t="s">
        <v>172</v>
      </c>
      <c r="C81" s="186"/>
      <c r="D81" s="186"/>
      <c r="E81" s="186"/>
      <c r="F81" s="67" t="s">
        <v>71</v>
      </c>
      <c r="G81" s="56">
        <v>43466</v>
      </c>
      <c r="H81" s="56">
        <v>44561</v>
      </c>
      <c r="I81" s="62" t="s">
        <v>296</v>
      </c>
      <c r="J81" s="62" t="s">
        <v>125</v>
      </c>
      <c r="K81" s="45">
        <f>L81+M81+N81</f>
        <v>234500</v>
      </c>
      <c r="L81" s="41">
        <f>L82</f>
        <v>124500</v>
      </c>
      <c r="M81" s="41">
        <f>M82</f>
        <v>60000</v>
      </c>
      <c r="N81" s="41">
        <f>N82</f>
        <v>50000</v>
      </c>
      <c r="O81" s="47"/>
      <c r="P81" s="47" t="s">
        <v>11</v>
      </c>
      <c r="Q81" s="47"/>
      <c r="R81" s="47" t="s">
        <v>11</v>
      </c>
      <c r="S81" s="47"/>
      <c r="T81" s="47" t="s">
        <v>11</v>
      </c>
      <c r="U81" s="47"/>
      <c r="V81" s="47" t="s">
        <v>11</v>
      </c>
      <c r="W81" s="47"/>
      <c r="X81" s="47" t="s">
        <v>11</v>
      </c>
      <c r="Y81" s="47"/>
      <c r="Z81" s="47" t="s">
        <v>11</v>
      </c>
    </row>
    <row r="82" spans="1:26" ht="56.25" customHeight="1">
      <c r="A82" s="50" t="s">
        <v>239</v>
      </c>
      <c r="B82" s="50" t="s">
        <v>318</v>
      </c>
      <c r="C82" s="50"/>
      <c r="D82" s="52" t="s">
        <v>177</v>
      </c>
      <c r="E82" s="52" t="s">
        <v>37</v>
      </c>
      <c r="F82" s="50" t="s">
        <v>319</v>
      </c>
      <c r="G82" s="56">
        <v>43466</v>
      </c>
      <c r="H82" s="56">
        <v>44561</v>
      </c>
      <c r="I82" s="40"/>
      <c r="J82" s="40"/>
      <c r="K82" s="45">
        <f>L82+M82+N82</f>
        <v>234500</v>
      </c>
      <c r="L82" s="41">
        <f>'[2]Лист1'!$H$48</f>
        <v>124500</v>
      </c>
      <c r="M82" s="41">
        <f>'[2]Лист1'!$I$48</f>
        <v>60000</v>
      </c>
      <c r="N82" s="41">
        <f>'[2]Лист1'!$J$48</f>
        <v>50000</v>
      </c>
      <c r="O82" s="54"/>
      <c r="P82" s="54" t="s">
        <v>11</v>
      </c>
      <c r="Q82" s="54"/>
      <c r="R82" s="54"/>
      <c r="S82" s="54"/>
      <c r="T82" s="54" t="s">
        <v>11</v>
      </c>
      <c r="U82" s="54"/>
      <c r="V82" s="54"/>
      <c r="W82" s="54"/>
      <c r="X82" s="54" t="s">
        <v>11</v>
      </c>
      <c r="Y82" s="54"/>
      <c r="Z82" s="54"/>
    </row>
    <row r="83" spans="1:26" ht="70.5" customHeight="1">
      <c r="A83" s="50" t="s">
        <v>240</v>
      </c>
      <c r="B83" s="50" t="s">
        <v>194</v>
      </c>
      <c r="C83" s="50"/>
      <c r="D83" s="52" t="s">
        <v>178</v>
      </c>
      <c r="E83" s="52" t="s">
        <v>37</v>
      </c>
      <c r="F83" s="50" t="s">
        <v>72</v>
      </c>
      <c r="G83" s="56">
        <v>43466</v>
      </c>
      <c r="H83" s="56">
        <v>44561</v>
      </c>
      <c r="I83" s="40"/>
      <c r="J83" s="40"/>
      <c r="K83" s="45">
        <v>0</v>
      </c>
      <c r="L83" s="41">
        <v>0</v>
      </c>
      <c r="M83" s="41">
        <v>0</v>
      </c>
      <c r="N83" s="41">
        <v>0</v>
      </c>
      <c r="O83" s="54"/>
      <c r="P83" s="54" t="s">
        <v>11</v>
      </c>
      <c r="Q83" s="54"/>
      <c r="R83" s="54" t="s">
        <v>11</v>
      </c>
      <c r="S83" s="54"/>
      <c r="T83" s="54" t="s">
        <v>11</v>
      </c>
      <c r="U83" s="54"/>
      <c r="V83" s="54" t="s">
        <v>11</v>
      </c>
      <c r="W83" s="54"/>
      <c r="X83" s="54" t="s">
        <v>11</v>
      </c>
      <c r="Y83" s="54"/>
      <c r="Z83" s="54" t="s">
        <v>11</v>
      </c>
    </row>
    <row r="84" spans="1:26" ht="25.5" customHeight="1">
      <c r="A84" s="138" t="s">
        <v>30</v>
      </c>
      <c r="B84" s="138"/>
      <c r="C84" s="129" t="s">
        <v>195</v>
      </c>
      <c r="D84" s="197"/>
      <c r="E84" s="197"/>
      <c r="F84" s="192"/>
      <c r="G84" s="56">
        <v>43466</v>
      </c>
      <c r="H84" s="56">
        <v>44561</v>
      </c>
      <c r="I84" s="40"/>
      <c r="J84" s="40"/>
      <c r="K84" s="45"/>
      <c r="L84" s="41"/>
      <c r="M84" s="41"/>
      <c r="N84" s="41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24" customHeight="1">
      <c r="A85" s="138"/>
      <c r="B85" s="138"/>
      <c r="C85" s="193"/>
      <c r="D85" s="198"/>
      <c r="E85" s="198"/>
      <c r="F85" s="194"/>
      <c r="G85" s="56">
        <v>43466</v>
      </c>
      <c r="H85" s="56">
        <v>44561</v>
      </c>
      <c r="I85" s="40"/>
      <c r="J85" s="40"/>
      <c r="K85" s="45"/>
      <c r="L85" s="41"/>
      <c r="M85" s="41"/>
      <c r="N85" s="41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24.75" customHeight="1">
      <c r="A86" s="138"/>
      <c r="B86" s="138"/>
      <c r="C86" s="195"/>
      <c r="D86" s="199"/>
      <c r="E86" s="199"/>
      <c r="F86" s="196"/>
      <c r="G86" s="56">
        <v>43466</v>
      </c>
      <c r="H86" s="56">
        <v>44561</v>
      </c>
      <c r="I86" s="40"/>
      <c r="J86" s="40"/>
      <c r="K86" s="45"/>
      <c r="L86" s="41"/>
      <c r="M86" s="41"/>
      <c r="N86" s="41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s="25" customFormat="1" ht="52.5" customHeight="1">
      <c r="A87" s="81" t="s">
        <v>241</v>
      </c>
      <c r="B87" s="138" t="s">
        <v>227</v>
      </c>
      <c r="C87" s="186"/>
      <c r="D87" s="186"/>
      <c r="E87" s="186"/>
      <c r="F87" s="67" t="s">
        <v>60</v>
      </c>
      <c r="G87" s="56">
        <v>43466</v>
      </c>
      <c r="H87" s="56">
        <v>44561</v>
      </c>
      <c r="I87" s="62" t="s">
        <v>297</v>
      </c>
      <c r="J87" s="62" t="s">
        <v>123</v>
      </c>
      <c r="K87" s="45">
        <f>L87+M87+N87</f>
        <v>21891421</v>
      </c>
      <c r="L87" s="114">
        <f>L88+L89+L90+L91+L92</f>
        <v>21891421</v>
      </c>
      <c r="M87" s="45">
        <v>0</v>
      </c>
      <c r="N87" s="45">
        <v>0</v>
      </c>
      <c r="O87" s="47"/>
      <c r="P87" s="47" t="s">
        <v>11</v>
      </c>
      <c r="Q87" s="47" t="s">
        <v>11</v>
      </c>
      <c r="R87" s="47"/>
      <c r="S87" s="47"/>
      <c r="T87" s="47" t="s">
        <v>11</v>
      </c>
      <c r="U87" s="47" t="s">
        <v>11</v>
      </c>
      <c r="V87" s="47"/>
      <c r="W87" s="47"/>
      <c r="X87" s="47" t="s">
        <v>11</v>
      </c>
      <c r="Y87" s="47" t="s">
        <v>11</v>
      </c>
      <c r="Z87" s="47"/>
    </row>
    <row r="88" spans="1:26" s="35" customFormat="1" ht="51" customHeight="1">
      <c r="A88" s="50" t="s">
        <v>242</v>
      </c>
      <c r="B88" s="50" t="s">
        <v>61</v>
      </c>
      <c r="C88" s="50"/>
      <c r="D88" s="52" t="s">
        <v>177</v>
      </c>
      <c r="E88" s="52" t="s">
        <v>37</v>
      </c>
      <c r="F88" s="50" t="s">
        <v>63</v>
      </c>
      <c r="G88" s="56">
        <v>43466</v>
      </c>
      <c r="H88" s="56">
        <v>44561</v>
      </c>
      <c r="I88" s="40"/>
      <c r="J88" s="40"/>
      <c r="K88" s="45">
        <v>0</v>
      </c>
      <c r="L88" s="41">
        <v>0</v>
      </c>
      <c r="M88" s="41">
        <v>0</v>
      </c>
      <c r="N88" s="41">
        <v>0</v>
      </c>
      <c r="O88" s="82"/>
      <c r="P88" s="82" t="s">
        <v>11</v>
      </c>
      <c r="Q88" s="82" t="s">
        <v>11</v>
      </c>
      <c r="R88" s="82"/>
      <c r="S88" s="82"/>
      <c r="T88" s="82" t="s">
        <v>11</v>
      </c>
      <c r="U88" s="82" t="s">
        <v>11</v>
      </c>
      <c r="V88" s="82"/>
      <c r="W88" s="82"/>
      <c r="X88" s="82" t="s">
        <v>11</v>
      </c>
      <c r="Y88" s="82" t="s">
        <v>11</v>
      </c>
      <c r="Z88" s="82"/>
    </row>
    <row r="89" spans="1:26" s="35" customFormat="1" ht="76.5" customHeight="1">
      <c r="A89" s="83" t="s">
        <v>243</v>
      </c>
      <c r="B89" s="50" t="s">
        <v>124</v>
      </c>
      <c r="C89" s="50"/>
      <c r="D89" s="52" t="s">
        <v>178</v>
      </c>
      <c r="E89" s="52" t="s">
        <v>37</v>
      </c>
      <c r="F89" s="50" t="s">
        <v>64</v>
      </c>
      <c r="G89" s="56">
        <v>43466</v>
      </c>
      <c r="H89" s="56">
        <v>44561</v>
      </c>
      <c r="I89" s="40"/>
      <c r="J89" s="40"/>
      <c r="K89" s="45">
        <v>0</v>
      </c>
      <c r="L89" s="41">
        <v>0</v>
      </c>
      <c r="M89" s="41">
        <v>0</v>
      </c>
      <c r="N89" s="41">
        <v>0</v>
      </c>
      <c r="O89" s="82"/>
      <c r="P89" s="82" t="s">
        <v>11</v>
      </c>
      <c r="Q89" s="82" t="s">
        <v>11</v>
      </c>
      <c r="R89" s="82"/>
      <c r="S89" s="82"/>
      <c r="T89" s="82" t="s">
        <v>11</v>
      </c>
      <c r="U89" s="82" t="s">
        <v>11</v>
      </c>
      <c r="V89" s="82"/>
      <c r="W89" s="82"/>
      <c r="X89" s="82" t="s">
        <v>11</v>
      </c>
      <c r="Y89" s="82" t="s">
        <v>11</v>
      </c>
      <c r="Z89" s="82"/>
    </row>
    <row r="90" spans="1:26" ht="54" customHeight="1">
      <c r="A90" s="50" t="s">
        <v>244</v>
      </c>
      <c r="B90" s="50" t="s">
        <v>62</v>
      </c>
      <c r="C90" s="50"/>
      <c r="D90" s="50" t="s">
        <v>178</v>
      </c>
      <c r="E90" s="50" t="s">
        <v>37</v>
      </c>
      <c r="F90" s="50" t="s">
        <v>67</v>
      </c>
      <c r="G90" s="56">
        <v>43466</v>
      </c>
      <c r="H90" s="56">
        <v>44561</v>
      </c>
      <c r="I90" s="40"/>
      <c r="J90" s="40"/>
      <c r="K90" s="45">
        <v>0</v>
      </c>
      <c r="L90" s="41">
        <v>0</v>
      </c>
      <c r="M90" s="41">
        <v>0</v>
      </c>
      <c r="N90" s="41">
        <v>0</v>
      </c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47.25" customHeight="1">
      <c r="A91" s="50" t="s">
        <v>245</v>
      </c>
      <c r="B91" s="50" t="s">
        <v>65</v>
      </c>
      <c r="C91" s="50"/>
      <c r="D91" s="50" t="s">
        <v>177</v>
      </c>
      <c r="E91" s="50" t="s">
        <v>176</v>
      </c>
      <c r="F91" s="50" t="s">
        <v>66</v>
      </c>
      <c r="G91" s="56">
        <v>43466</v>
      </c>
      <c r="H91" s="56">
        <v>44561</v>
      </c>
      <c r="I91" s="40"/>
      <c r="J91" s="40"/>
      <c r="K91" s="45">
        <f>L91+M91+N91</f>
        <v>21223421</v>
      </c>
      <c r="L91" s="41">
        <v>21223421</v>
      </c>
      <c r="M91" s="41">
        <v>0</v>
      </c>
      <c r="N91" s="41">
        <v>0</v>
      </c>
      <c r="O91" s="54"/>
      <c r="P91" s="54" t="s">
        <v>11</v>
      </c>
      <c r="Q91" s="54"/>
      <c r="R91" s="54"/>
      <c r="S91" s="54"/>
      <c r="T91" s="54" t="s">
        <v>11</v>
      </c>
      <c r="U91" s="54"/>
      <c r="V91" s="54"/>
      <c r="W91" s="54"/>
      <c r="X91" s="54" t="s">
        <v>11</v>
      </c>
      <c r="Y91" s="54"/>
      <c r="Z91" s="54"/>
    </row>
    <row r="92" spans="1:26" s="55" customFormat="1" ht="71.25" customHeight="1">
      <c r="A92" s="50" t="s">
        <v>311</v>
      </c>
      <c r="B92" s="50" t="s">
        <v>320</v>
      </c>
      <c r="C92" s="51"/>
      <c r="D92" s="52" t="s">
        <v>177</v>
      </c>
      <c r="E92" s="52" t="s">
        <v>176</v>
      </c>
      <c r="F92" s="50" t="s">
        <v>204</v>
      </c>
      <c r="G92" s="53">
        <v>43466</v>
      </c>
      <c r="H92" s="53">
        <v>43830</v>
      </c>
      <c r="I92" s="40"/>
      <c r="J92" s="40"/>
      <c r="K92" s="119">
        <f>L92+M92+N92</f>
        <v>668000</v>
      </c>
      <c r="L92" s="41">
        <v>668000</v>
      </c>
      <c r="M92" s="43">
        <v>0</v>
      </c>
      <c r="N92" s="43">
        <v>0</v>
      </c>
      <c r="O92" s="54"/>
      <c r="P92" s="54"/>
      <c r="Q92" s="54" t="s">
        <v>11</v>
      </c>
      <c r="R92" s="54"/>
      <c r="S92" s="54"/>
      <c r="T92" s="54"/>
      <c r="U92" s="54"/>
      <c r="V92" s="54"/>
      <c r="W92" s="54"/>
      <c r="X92" s="54"/>
      <c r="Y92" s="54"/>
      <c r="Z92" s="54"/>
    </row>
    <row r="93" spans="1:26" s="25" customFormat="1" ht="14.25" customHeight="1">
      <c r="A93" s="138" t="s">
        <v>70</v>
      </c>
      <c r="B93" s="138"/>
      <c r="C93" s="138" t="s">
        <v>145</v>
      </c>
      <c r="D93" s="186"/>
      <c r="E93" s="186"/>
      <c r="F93" s="186"/>
      <c r="G93" s="56"/>
      <c r="H93" s="56">
        <v>43709</v>
      </c>
      <c r="I93" s="57"/>
      <c r="J93" s="57"/>
      <c r="K93" s="44"/>
      <c r="L93" s="44"/>
      <c r="M93" s="44"/>
      <c r="N93" s="44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25" customFormat="1" ht="14.25" customHeight="1">
      <c r="A94" s="138"/>
      <c r="B94" s="138"/>
      <c r="C94" s="186"/>
      <c r="D94" s="186"/>
      <c r="E94" s="186"/>
      <c r="F94" s="186"/>
      <c r="G94" s="56"/>
      <c r="H94" s="56">
        <v>44075</v>
      </c>
      <c r="I94" s="57"/>
      <c r="J94" s="57"/>
      <c r="K94" s="44"/>
      <c r="L94" s="44"/>
      <c r="M94" s="44"/>
      <c r="N94" s="44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25" customFormat="1" ht="14.25" customHeight="1">
      <c r="A95" s="138"/>
      <c r="B95" s="138"/>
      <c r="C95" s="186"/>
      <c r="D95" s="186"/>
      <c r="E95" s="186"/>
      <c r="F95" s="186"/>
      <c r="G95" s="56"/>
      <c r="H95" s="56">
        <v>44440</v>
      </c>
      <c r="I95" s="57"/>
      <c r="J95" s="57"/>
      <c r="K95" s="44"/>
      <c r="L95" s="44"/>
      <c r="M95" s="44"/>
      <c r="N95" s="44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25" customFormat="1" ht="55.5" customHeight="1">
      <c r="A96" s="66" t="s">
        <v>246</v>
      </c>
      <c r="B96" s="138" t="s">
        <v>173</v>
      </c>
      <c r="C96" s="186"/>
      <c r="D96" s="186"/>
      <c r="E96" s="186"/>
      <c r="F96" s="67" t="s">
        <v>75</v>
      </c>
      <c r="G96" s="56">
        <v>43466</v>
      </c>
      <c r="H96" s="56">
        <v>44561</v>
      </c>
      <c r="I96" s="57" t="s">
        <v>127</v>
      </c>
      <c r="J96" s="57">
        <v>1</v>
      </c>
      <c r="K96" s="45">
        <v>0</v>
      </c>
      <c r="L96" s="114">
        <v>0</v>
      </c>
      <c r="M96" s="45">
        <v>0</v>
      </c>
      <c r="N96" s="45">
        <v>0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89.25" customHeight="1">
      <c r="A97" s="51" t="s">
        <v>247</v>
      </c>
      <c r="B97" s="50" t="s">
        <v>203</v>
      </c>
      <c r="C97" s="50"/>
      <c r="D97" s="52" t="s">
        <v>126</v>
      </c>
      <c r="E97" s="52" t="s">
        <v>126</v>
      </c>
      <c r="F97" s="50" t="s">
        <v>87</v>
      </c>
      <c r="G97" s="56">
        <v>43466</v>
      </c>
      <c r="H97" s="56">
        <v>44561</v>
      </c>
      <c r="I97" s="40"/>
      <c r="J97" s="40"/>
      <c r="K97" s="45">
        <v>0</v>
      </c>
      <c r="L97" s="41">
        <v>0</v>
      </c>
      <c r="M97" s="41">
        <v>0</v>
      </c>
      <c r="N97" s="41">
        <v>0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6.5" customHeight="1">
      <c r="A98" s="129" t="s">
        <v>73</v>
      </c>
      <c r="B98" s="192"/>
      <c r="C98" s="129" t="s">
        <v>86</v>
      </c>
      <c r="D98" s="197"/>
      <c r="E98" s="197"/>
      <c r="F98" s="192"/>
      <c r="G98" s="53"/>
      <c r="H98" s="56">
        <v>43709</v>
      </c>
      <c r="I98" s="40"/>
      <c r="J98" s="40"/>
      <c r="K98" s="45"/>
      <c r="L98" s="41"/>
      <c r="M98" s="41"/>
      <c r="N98" s="41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8" customHeight="1">
      <c r="A99" s="193"/>
      <c r="B99" s="194"/>
      <c r="C99" s="193"/>
      <c r="D99" s="198"/>
      <c r="E99" s="198"/>
      <c r="F99" s="194"/>
      <c r="G99" s="53"/>
      <c r="H99" s="56">
        <v>44075</v>
      </c>
      <c r="I99" s="40"/>
      <c r="J99" s="40"/>
      <c r="K99" s="45"/>
      <c r="L99" s="41"/>
      <c r="M99" s="41"/>
      <c r="N99" s="41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7.25" customHeight="1">
      <c r="A100" s="195"/>
      <c r="B100" s="196"/>
      <c r="C100" s="195"/>
      <c r="D100" s="199"/>
      <c r="E100" s="199"/>
      <c r="F100" s="196"/>
      <c r="G100" s="53"/>
      <c r="H100" s="56">
        <v>44440</v>
      </c>
      <c r="I100" s="40"/>
      <c r="J100" s="40"/>
      <c r="K100" s="45"/>
      <c r="L100" s="41"/>
      <c r="M100" s="41"/>
      <c r="N100" s="41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s="25" customFormat="1" ht="132" customHeight="1">
      <c r="A101" s="66" t="s">
        <v>248</v>
      </c>
      <c r="B101" s="138" t="s">
        <v>74</v>
      </c>
      <c r="C101" s="186"/>
      <c r="D101" s="186"/>
      <c r="E101" s="186"/>
      <c r="F101" s="67" t="s">
        <v>76</v>
      </c>
      <c r="G101" s="56">
        <v>43466</v>
      </c>
      <c r="H101" s="56">
        <v>44561</v>
      </c>
      <c r="I101" s="62" t="s">
        <v>218</v>
      </c>
      <c r="J101" s="62" t="s">
        <v>125</v>
      </c>
      <c r="K101" s="45">
        <f>L101+M101+N101</f>
        <v>8421200</v>
      </c>
      <c r="L101" s="41">
        <f>L102</f>
        <v>2592600</v>
      </c>
      <c r="M101" s="41">
        <f>M102</f>
        <v>2914300</v>
      </c>
      <c r="N101" s="41">
        <f>N102</f>
        <v>2914300</v>
      </c>
      <c r="O101" s="47" t="s">
        <v>11</v>
      </c>
      <c r="P101" s="47" t="s">
        <v>11</v>
      </c>
      <c r="Q101" s="47" t="s">
        <v>11</v>
      </c>
      <c r="R101" s="47" t="s">
        <v>11</v>
      </c>
      <c r="S101" s="47" t="s">
        <v>11</v>
      </c>
      <c r="T101" s="47" t="s">
        <v>11</v>
      </c>
      <c r="U101" s="47" t="s">
        <v>11</v>
      </c>
      <c r="V101" s="47" t="s">
        <v>11</v>
      </c>
      <c r="W101" s="47" t="s">
        <v>11</v>
      </c>
      <c r="X101" s="47" t="s">
        <v>11</v>
      </c>
      <c r="Y101" s="47" t="s">
        <v>11</v>
      </c>
      <c r="Z101" s="47" t="s">
        <v>11</v>
      </c>
    </row>
    <row r="102" spans="1:26" ht="171.75" customHeight="1">
      <c r="A102" s="51" t="s">
        <v>249</v>
      </c>
      <c r="B102" s="50" t="s">
        <v>77</v>
      </c>
      <c r="C102" s="51"/>
      <c r="D102" s="52" t="s">
        <v>177</v>
      </c>
      <c r="E102" s="52" t="s">
        <v>37</v>
      </c>
      <c r="F102" s="50" t="s">
        <v>196</v>
      </c>
      <c r="G102" s="56">
        <v>43466</v>
      </c>
      <c r="H102" s="56">
        <v>44561</v>
      </c>
      <c r="I102" s="40"/>
      <c r="J102" s="40"/>
      <c r="K102" s="45">
        <f>L102+M102+N102</f>
        <v>8421200</v>
      </c>
      <c r="L102" s="41">
        <v>2592600</v>
      </c>
      <c r="M102" s="41">
        <f>'[2]Лист1'!$I$58</f>
        <v>2914300</v>
      </c>
      <c r="N102" s="41">
        <f>'[2]Лист1'!$J$58</f>
        <v>2914300</v>
      </c>
      <c r="O102" s="54" t="s">
        <v>11</v>
      </c>
      <c r="P102" s="54" t="s">
        <v>11</v>
      </c>
      <c r="Q102" s="54" t="s">
        <v>11</v>
      </c>
      <c r="R102" s="54" t="s">
        <v>11</v>
      </c>
      <c r="S102" s="54" t="s">
        <v>11</v>
      </c>
      <c r="T102" s="54" t="s">
        <v>11</v>
      </c>
      <c r="U102" s="54" t="s">
        <v>11</v>
      </c>
      <c r="V102" s="54" t="s">
        <v>11</v>
      </c>
      <c r="W102" s="54" t="s">
        <v>11</v>
      </c>
      <c r="X102" s="54" t="s">
        <v>11</v>
      </c>
      <c r="Y102" s="54" t="s">
        <v>11</v>
      </c>
      <c r="Z102" s="54" t="s">
        <v>11</v>
      </c>
    </row>
    <row r="103" spans="1:26" s="25" customFormat="1" ht="18.75" customHeight="1">
      <c r="A103" s="138" t="s">
        <v>78</v>
      </c>
      <c r="B103" s="138"/>
      <c r="C103" s="138"/>
      <c r="D103" s="138" t="s">
        <v>197</v>
      </c>
      <c r="E103" s="138"/>
      <c r="F103" s="138"/>
      <c r="G103" s="56"/>
      <c r="H103" s="56"/>
      <c r="I103" s="57"/>
      <c r="J103" s="57"/>
      <c r="K103" s="44"/>
      <c r="L103" s="44"/>
      <c r="M103" s="44"/>
      <c r="N103" s="44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25" customFormat="1" ht="16.5" customHeight="1">
      <c r="A104" s="138"/>
      <c r="B104" s="138"/>
      <c r="C104" s="138"/>
      <c r="D104" s="138"/>
      <c r="E104" s="138"/>
      <c r="F104" s="138"/>
      <c r="G104" s="56"/>
      <c r="H104" s="56"/>
      <c r="I104" s="57"/>
      <c r="J104" s="57"/>
      <c r="K104" s="44"/>
      <c r="L104" s="44"/>
      <c r="M104" s="44"/>
      <c r="N104" s="44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s="25" customFormat="1" ht="12.75" customHeight="1">
      <c r="A105" s="138"/>
      <c r="B105" s="138"/>
      <c r="C105" s="138"/>
      <c r="D105" s="138"/>
      <c r="E105" s="138"/>
      <c r="F105" s="138"/>
      <c r="G105" s="56"/>
      <c r="H105" s="56"/>
      <c r="I105" s="57"/>
      <c r="J105" s="57"/>
      <c r="K105" s="44"/>
      <c r="L105" s="44"/>
      <c r="M105" s="44"/>
      <c r="N105" s="44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78" customHeight="1">
      <c r="A106" s="66" t="s">
        <v>250</v>
      </c>
      <c r="B106" s="138" t="s">
        <v>322</v>
      </c>
      <c r="C106" s="186"/>
      <c r="D106" s="186"/>
      <c r="E106" s="186"/>
      <c r="F106" s="67" t="s">
        <v>79</v>
      </c>
      <c r="G106" s="56">
        <v>43466</v>
      </c>
      <c r="H106" s="56">
        <v>44561</v>
      </c>
      <c r="I106" s="62" t="s">
        <v>219</v>
      </c>
      <c r="J106" s="62" t="s">
        <v>125</v>
      </c>
      <c r="K106" s="45">
        <f>L106+M106+N106</f>
        <v>15554859</v>
      </c>
      <c r="L106" s="41">
        <f>L107</f>
        <v>5184953</v>
      </c>
      <c r="M106" s="41">
        <f>M107</f>
        <v>5184953</v>
      </c>
      <c r="N106" s="41">
        <f>N107</f>
        <v>5184953</v>
      </c>
      <c r="O106" s="54" t="s">
        <v>11</v>
      </c>
      <c r="P106" s="54" t="s">
        <v>11</v>
      </c>
      <c r="Q106" s="54" t="s">
        <v>11</v>
      </c>
      <c r="R106" s="54" t="s">
        <v>11</v>
      </c>
      <c r="S106" s="54" t="s">
        <v>11</v>
      </c>
      <c r="T106" s="54" t="s">
        <v>11</v>
      </c>
      <c r="U106" s="54" t="s">
        <v>11</v>
      </c>
      <c r="V106" s="54" t="s">
        <v>11</v>
      </c>
      <c r="W106" s="54" t="s">
        <v>11</v>
      </c>
      <c r="X106" s="54" t="s">
        <v>11</v>
      </c>
      <c r="Y106" s="54" t="s">
        <v>11</v>
      </c>
      <c r="Z106" s="54" t="s">
        <v>11</v>
      </c>
    </row>
    <row r="107" spans="1:26" ht="55.5" customHeight="1">
      <c r="A107" s="51" t="s">
        <v>251</v>
      </c>
      <c r="B107" s="50" t="s">
        <v>80</v>
      </c>
      <c r="C107" s="51"/>
      <c r="D107" s="52" t="s">
        <v>178</v>
      </c>
      <c r="E107" s="52" t="s">
        <v>37</v>
      </c>
      <c r="F107" s="50" t="s">
        <v>199</v>
      </c>
      <c r="G107" s="56">
        <v>43466</v>
      </c>
      <c r="H107" s="56">
        <v>44561</v>
      </c>
      <c r="I107" s="40"/>
      <c r="J107" s="40"/>
      <c r="K107" s="45">
        <f>L107+M107+N107</f>
        <v>15554859</v>
      </c>
      <c r="L107" s="41">
        <f>'[2]Лист1'!$H$60</f>
        <v>5184953</v>
      </c>
      <c r="M107" s="41">
        <f>'[2]Лист1'!$I$60</f>
        <v>5184953</v>
      </c>
      <c r="N107" s="41">
        <f>'[2]Лист1'!$J$60</f>
        <v>5184953</v>
      </c>
      <c r="O107" s="54" t="s">
        <v>11</v>
      </c>
      <c r="P107" s="54" t="s">
        <v>11</v>
      </c>
      <c r="Q107" s="54" t="s">
        <v>11</v>
      </c>
      <c r="R107" s="54" t="s">
        <v>11</v>
      </c>
      <c r="S107" s="54" t="s">
        <v>11</v>
      </c>
      <c r="T107" s="54" t="s">
        <v>11</v>
      </c>
      <c r="U107" s="54" t="s">
        <v>11</v>
      </c>
      <c r="V107" s="54" t="s">
        <v>11</v>
      </c>
      <c r="W107" s="54" t="s">
        <v>11</v>
      </c>
      <c r="X107" s="54" t="s">
        <v>11</v>
      </c>
      <c r="Y107" s="54" t="s">
        <v>11</v>
      </c>
      <c r="Z107" s="54" t="s">
        <v>11</v>
      </c>
    </row>
    <row r="108" spans="1:26" s="25" customFormat="1" ht="14.25" customHeight="1">
      <c r="A108" s="138" t="s">
        <v>198</v>
      </c>
      <c r="B108" s="138"/>
      <c r="C108" s="138" t="s">
        <v>149</v>
      </c>
      <c r="D108" s="138"/>
      <c r="E108" s="138"/>
      <c r="F108" s="138"/>
      <c r="G108" s="56"/>
      <c r="H108" s="56">
        <v>43709</v>
      </c>
      <c r="I108" s="57"/>
      <c r="J108" s="57"/>
      <c r="K108" s="44"/>
      <c r="L108" s="44"/>
      <c r="M108" s="44"/>
      <c r="N108" s="44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25" customFormat="1" ht="14.25" customHeight="1">
      <c r="A109" s="138"/>
      <c r="B109" s="138"/>
      <c r="C109" s="138"/>
      <c r="D109" s="138"/>
      <c r="E109" s="138"/>
      <c r="F109" s="138"/>
      <c r="G109" s="56"/>
      <c r="H109" s="56">
        <v>44075</v>
      </c>
      <c r="I109" s="57"/>
      <c r="J109" s="57"/>
      <c r="K109" s="44"/>
      <c r="L109" s="44"/>
      <c r="M109" s="44"/>
      <c r="N109" s="44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s="25" customFormat="1" ht="21.75" customHeight="1">
      <c r="A110" s="138"/>
      <c r="B110" s="138"/>
      <c r="C110" s="138"/>
      <c r="D110" s="138"/>
      <c r="E110" s="138"/>
      <c r="F110" s="138"/>
      <c r="G110" s="56"/>
      <c r="H110" s="56">
        <v>44440</v>
      </c>
      <c r="I110" s="57"/>
      <c r="J110" s="57"/>
      <c r="K110" s="44"/>
      <c r="L110" s="44"/>
      <c r="M110" s="44"/>
      <c r="N110" s="44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s="25" customFormat="1" ht="63" customHeight="1">
      <c r="A111" s="8" t="s">
        <v>252</v>
      </c>
      <c r="B111" s="188" t="s">
        <v>281</v>
      </c>
      <c r="C111" s="189"/>
      <c r="D111" s="189"/>
      <c r="E111" s="189"/>
      <c r="F111" s="8" t="s">
        <v>68</v>
      </c>
      <c r="G111" s="9">
        <v>43466</v>
      </c>
      <c r="H111" s="9">
        <v>44561</v>
      </c>
      <c r="I111" s="10" t="s">
        <v>292</v>
      </c>
      <c r="J111" s="10" t="s">
        <v>123</v>
      </c>
      <c r="K111" s="4">
        <f>L111+M111+N111</f>
        <v>16700926</v>
      </c>
      <c r="L111" s="41">
        <f>L112</f>
        <v>5563300</v>
      </c>
      <c r="M111" s="3">
        <f>M112</f>
        <v>5568813</v>
      </c>
      <c r="N111" s="3">
        <f>N112</f>
        <v>5568813</v>
      </c>
      <c r="O111" s="11" t="s">
        <v>11</v>
      </c>
      <c r="P111" s="11" t="s">
        <v>11</v>
      </c>
      <c r="Q111" s="11" t="s">
        <v>11</v>
      </c>
      <c r="R111" s="11" t="s">
        <v>11</v>
      </c>
      <c r="S111" s="11" t="s">
        <v>11</v>
      </c>
      <c r="T111" s="11" t="s">
        <v>11</v>
      </c>
      <c r="U111" s="11" t="s">
        <v>11</v>
      </c>
      <c r="V111" s="11" t="s">
        <v>11</v>
      </c>
      <c r="W111" s="11" t="s">
        <v>11</v>
      </c>
      <c r="X111" s="11" t="s">
        <v>11</v>
      </c>
      <c r="Y111" s="11" t="s">
        <v>11</v>
      </c>
      <c r="Z111" s="11" t="s">
        <v>11</v>
      </c>
    </row>
    <row r="112" spans="1:26" ht="42.75" customHeight="1">
      <c r="A112" s="2" t="s">
        <v>253</v>
      </c>
      <c r="B112" s="2" t="s">
        <v>69</v>
      </c>
      <c r="C112" s="2"/>
      <c r="D112" s="1" t="s">
        <v>177</v>
      </c>
      <c r="E112" s="1" t="s">
        <v>176</v>
      </c>
      <c r="F112" s="2" t="s">
        <v>210</v>
      </c>
      <c r="G112" s="9">
        <v>43466</v>
      </c>
      <c r="H112" s="9">
        <v>44561</v>
      </c>
      <c r="I112" s="5"/>
      <c r="J112" s="5"/>
      <c r="K112" s="4">
        <f>L112+M112+N112</f>
        <v>16700926</v>
      </c>
      <c r="L112" s="41">
        <f>'[2]Лист1'!$H$62-5513</f>
        <v>5563300</v>
      </c>
      <c r="M112" s="3">
        <f>'[2]Лист1'!$I$62</f>
        <v>5568813</v>
      </c>
      <c r="N112" s="3">
        <f>'[2]Лист1'!$J$62</f>
        <v>5568813</v>
      </c>
      <c r="O112" s="6" t="s">
        <v>11</v>
      </c>
      <c r="P112" s="6" t="s">
        <v>11</v>
      </c>
      <c r="Q112" s="6" t="s">
        <v>11</v>
      </c>
      <c r="R112" s="6" t="s">
        <v>11</v>
      </c>
      <c r="S112" s="6" t="s">
        <v>11</v>
      </c>
      <c r="T112" s="6" t="s">
        <v>11</v>
      </c>
      <c r="U112" s="6" t="s">
        <v>11</v>
      </c>
      <c r="V112" s="6" t="s">
        <v>11</v>
      </c>
      <c r="W112" s="6" t="s">
        <v>11</v>
      </c>
      <c r="X112" s="6" t="s">
        <v>11</v>
      </c>
      <c r="Y112" s="6" t="s">
        <v>11</v>
      </c>
      <c r="Z112" s="6" t="s">
        <v>11</v>
      </c>
    </row>
    <row r="113" spans="1:26" s="59" customFormat="1" ht="59.25" customHeight="1">
      <c r="A113" s="61" t="s">
        <v>336</v>
      </c>
      <c r="B113" s="126" t="s">
        <v>337</v>
      </c>
      <c r="C113" s="237"/>
      <c r="D113" s="237"/>
      <c r="E113" s="238"/>
      <c r="F113" s="61" t="s">
        <v>338</v>
      </c>
      <c r="G113" s="56">
        <v>43466</v>
      </c>
      <c r="H113" s="56">
        <v>44561</v>
      </c>
      <c r="I113" s="57"/>
      <c r="J113" s="57"/>
      <c r="K113" s="44">
        <f>L113+M113+N113</f>
        <v>0</v>
      </c>
      <c r="L113" s="44">
        <v>0</v>
      </c>
      <c r="M113" s="44"/>
      <c r="N113" s="44"/>
      <c r="O113" s="47"/>
      <c r="P113" s="47" t="s">
        <v>11</v>
      </c>
      <c r="Q113" s="47"/>
      <c r="R113" s="47" t="s">
        <v>11</v>
      </c>
      <c r="S113" s="47"/>
      <c r="T113" s="47"/>
      <c r="U113" s="47"/>
      <c r="V113" s="47"/>
      <c r="W113" s="47"/>
      <c r="X113" s="47"/>
      <c r="Y113" s="47"/>
      <c r="Z113" s="47"/>
    </row>
    <row r="114" spans="1:26" s="59" customFormat="1" ht="47.25" customHeight="1">
      <c r="A114" s="61" t="s">
        <v>339</v>
      </c>
      <c r="B114" s="61" t="s">
        <v>340</v>
      </c>
      <c r="C114" s="66"/>
      <c r="D114" s="52" t="s">
        <v>177</v>
      </c>
      <c r="E114" s="52" t="s">
        <v>176</v>
      </c>
      <c r="F114" s="61" t="s">
        <v>204</v>
      </c>
      <c r="G114" s="56">
        <v>43466</v>
      </c>
      <c r="H114" s="56">
        <v>44561</v>
      </c>
      <c r="I114" s="57"/>
      <c r="J114" s="57"/>
      <c r="K114" s="44"/>
      <c r="L114" s="44"/>
      <c r="M114" s="44"/>
      <c r="N114" s="44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s="25" customFormat="1" ht="15" customHeight="1">
      <c r="A115" s="188" t="s">
        <v>85</v>
      </c>
      <c r="B115" s="188"/>
      <c r="C115" s="188" t="s">
        <v>146</v>
      </c>
      <c r="D115" s="189"/>
      <c r="E115" s="189"/>
      <c r="F115" s="189"/>
      <c r="G115" s="9"/>
      <c r="H115" s="9">
        <v>43709</v>
      </c>
      <c r="I115" s="7"/>
      <c r="J115" s="7"/>
      <c r="K115" s="15"/>
      <c r="L115" s="44"/>
      <c r="M115" s="15"/>
      <c r="N115" s="1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25" customFormat="1" ht="14.25" customHeight="1">
      <c r="A116" s="188"/>
      <c r="B116" s="188"/>
      <c r="C116" s="189"/>
      <c r="D116" s="189"/>
      <c r="E116" s="189"/>
      <c r="F116" s="189"/>
      <c r="G116" s="9"/>
      <c r="H116" s="9">
        <v>44075</v>
      </c>
      <c r="I116" s="7"/>
      <c r="J116" s="7"/>
      <c r="K116" s="15"/>
      <c r="L116" s="44"/>
      <c r="M116" s="15"/>
      <c r="N116" s="1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25" customFormat="1" ht="14.25" customHeight="1">
      <c r="A117" s="188"/>
      <c r="B117" s="188"/>
      <c r="C117" s="189"/>
      <c r="D117" s="189"/>
      <c r="E117" s="189"/>
      <c r="F117" s="189"/>
      <c r="G117" s="9"/>
      <c r="H117" s="9">
        <v>44440</v>
      </c>
      <c r="I117" s="7"/>
      <c r="J117" s="7"/>
      <c r="K117" s="15"/>
      <c r="L117" s="44"/>
      <c r="M117" s="15"/>
      <c r="N117" s="1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25" customFormat="1" ht="17.25" customHeight="1">
      <c r="A118" s="172" t="s">
        <v>90</v>
      </c>
      <c r="B118" s="174"/>
      <c r="C118" s="172" t="s">
        <v>205</v>
      </c>
      <c r="D118" s="239"/>
      <c r="E118" s="239"/>
      <c r="F118" s="240"/>
      <c r="G118" s="9"/>
      <c r="H118" s="12">
        <v>43830</v>
      </c>
      <c r="I118" s="7"/>
      <c r="J118" s="7"/>
      <c r="K118" s="15"/>
      <c r="L118" s="44"/>
      <c r="M118" s="15"/>
      <c r="N118" s="1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25" customFormat="1" ht="18.75" customHeight="1">
      <c r="A119" s="175"/>
      <c r="B119" s="177"/>
      <c r="C119" s="241"/>
      <c r="D119" s="242"/>
      <c r="E119" s="242"/>
      <c r="F119" s="243"/>
      <c r="G119" s="9"/>
      <c r="H119" s="12">
        <v>44196</v>
      </c>
      <c r="I119" s="7"/>
      <c r="J119" s="7"/>
      <c r="K119" s="15"/>
      <c r="L119" s="44"/>
      <c r="M119" s="15"/>
      <c r="N119" s="1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25" customFormat="1" ht="14.25" customHeight="1">
      <c r="A120" s="178"/>
      <c r="B120" s="180"/>
      <c r="C120" s="244"/>
      <c r="D120" s="245"/>
      <c r="E120" s="245"/>
      <c r="F120" s="246"/>
      <c r="G120" s="9"/>
      <c r="H120" s="12">
        <v>44561</v>
      </c>
      <c r="I120" s="7"/>
      <c r="J120" s="7"/>
      <c r="K120" s="15"/>
      <c r="L120" s="44"/>
      <c r="M120" s="15"/>
      <c r="N120" s="1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25" customFormat="1" ht="18" customHeight="1">
      <c r="A121" s="188" t="s">
        <v>91</v>
      </c>
      <c r="B121" s="189"/>
      <c r="C121" s="172" t="s">
        <v>147</v>
      </c>
      <c r="D121" s="173"/>
      <c r="E121" s="173"/>
      <c r="F121" s="174"/>
      <c r="G121" s="9"/>
      <c r="H121" s="12">
        <v>43830</v>
      </c>
      <c r="I121" s="7"/>
      <c r="J121" s="7"/>
      <c r="K121" s="15"/>
      <c r="L121" s="44"/>
      <c r="M121" s="15"/>
      <c r="N121" s="1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25" customFormat="1" ht="19.5" customHeight="1">
      <c r="A122" s="189"/>
      <c r="B122" s="189"/>
      <c r="C122" s="175"/>
      <c r="D122" s="176"/>
      <c r="E122" s="176"/>
      <c r="F122" s="177"/>
      <c r="G122" s="9"/>
      <c r="H122" s="12">
        <v>44196</v>
      </c>
      <c r="I122" s="7"/>
      <c r="J122" s="7"/>
      <c r="K122" s="15"/>
      <c r="L122" s="44"/>
      <c r="M122" s="15"/>
      <c r="N122" s="1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25" customFormat="1" ht="20.25" customHeight="1">
      <c r="A123" s="189"/>
      <c r="B123" s="189"/>
      <c r="C123" s="178"/>
      <c r="D123" s="179"/>
      <c r="E123" s="179"/>
      <c r="F123" s="180"/>
      <c r="G123" s="9"/>
      <c r="H123" s="12">
        <v>44561</v>
      </c>
      <c r="I123" s="7"/>
      <c r="J123" s="7"/>
      <c r="K123" s="15"/>
      <c r="L123" s="44"/>
      <c r="M123" s="15"/>
      <c r="N123" s="1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25" customFormat="1" ht="17.25" customHeight="1">
      <c r="A124" s="188" t="s">
        <v>97</v>
      </c>
      <c r="B124" s="188"/>
      <c r="C124" s="188" t="s">
        <v>148</v>
      </c>
      <c r="D124" s="189"/>
      <c r="E124" s="189"/>
      <c r="F124" s="189"/>
      <c r="G124" s="9"/>
      <c r="H124" s="12">
        <v>43830</v>
      </c>
      <c r="I124" s="7"/>
      <c r="J124" s="7"/>
      <c r="K124" s="15"/>
      <c r="L124" s="44"/>
      <c r="M124" s="15"/>
      <c r="N124" s="1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25" customFormat="1" ht="10.5" customHeight="1">
      <c r="A125" s="188"/>
      <c r="B125" s="188"/>
      <c r="C125" s="189"/>
      <c r="D125" s="189"/>
      <c r="E125" s="189"/>
      <c r="F125" s="189"/>
      <c r="G125" s="9"/>
      <c r="H125" s="12">
        <v>44196</v>
      </c>
      <c r="I125" s="7"/>
      <c r="J125" s="7"/>
      <c r="K125" s="15"/>
      <c r="L125" s="44"/>
      <c r="M125" s="15"/>
      <c r="N125" s="1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25" customFormat="1" ht="18" customHeight="1">
      <c r="A126" s="188"/>
      <c r="B126" s="188"/>
      <c r="C126" s="189"/>
      <c r="D126" s="189"/>
      <c r="E126" s="189"/>
      <c r="F126" s="189"/>
      <c r="G126" s="9"/>
      <c r="H126" s="12">
        <v>44561</v>
      </c>
      <c r="I126" s="7"/>
      <c r="J126" s="7"/>
      <c r="K126" s="15"/>
      <c r="L126" s="44"/>
      <c r="M126" s="15"/>
      <c r="N126" s="1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25" customFormat="1" ht="30" customHeight="1">
      <c r="A127" s="200" t="s">
        <v>254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</row>
    <row r="128" spans="1:26" s="25" customFormat="1" ht="96" customHeight="1">
      <c r="A128" s="13" t="s">
        <v>131</v>
      </c>
      <c r="B128" s="202" t="s">
        <v>81</v>
      </c>
      <c r="C128" s="203"/>
      <c r="D128" s="203"/>
      <c r="E128" s="204"/>
      <c r="F128" s="8" t="s">
        <v>82</v>
      </c>
      <c r="G128" s="9">
        <v>43466</v>
      </c>
      <c r="H128" s="9">
        <v>44561</v>
      </c>
      <c r="I128" s="7" t="s">
        <v>291</v>
      </c>
      <c r="J128" s="7">
        <v>1</v>
      </c>
      <c r="K128" s="4">
        <f>L128+M128+N128</f>
        <v>64013</v>
      </c>
      <c r="L128" s="114">
        <f>L129</f>
        <v>45013</v>
      </c>
      <c r="M128" s="45">
        <f>M129</f>
        <v>9500</v>
      </c>
      <c r="N128" s="45">
        <f>N129</f>
        <v>9500</v>
      </c>
      <c r="O128" s="11" t="s">
        <v>11</v>
      </c>
      <c r="P128" s="11" t="s">
        <v>11</v>
      </c>
      <c r="Q128" s="11" t="s">
        <v>11</v>
      </c>
      <c r="R128" s="11" t="s">
        <v>11</v>
      </c>
      <c r="S128" s="11" t="s">
        <v>11</v>
      </c>
      <c r="T128" s="11" t="s">
        <v>11</v>
      </c>
      <c r="U128" s="11" t="s">
        <v>11</v>
      </c>
      <c r="V128" s="11" t="s">
        <v>11</v>
      </c>
      <c r="W128" s="11" t="s">
        <v>11</v>
      </c>
      <c r="X128" s="11" t="s">
        <v>11</v>
      </c>
      <c r="Y128" s="11" t="s">
        <v>11</v>
      </c>
      <c r="Z128" s="11" t="s">
        <v>11</v>
      </c>
    </row>
    <row r="129" spans="1:26" ht="145.5" customHeight="1">
      <c r="A129" s="14" t="s">
        <v>255</v>
      </c>
      <c r="B129" s="2" t="s">
        <v>83</v>
      </c>
      <c r="C129" s="14"/>
      <c r="D129" s="1" t="s">
        <v>177</v>
      </c>
      <c r="E129" s="1" t="s">
        <v>37</v>
      </c>
      <c r="F129" s="2" t="s">
        <v>84</v>
      </c>
      <c r="G129" s="9">
        <v>43466</v>
      </c>
      <c r="H129" s="9">
        <v>44561</v>
      </c>
      <c r="I129" s="5"/>
      <c r="J129" s="5"/>
      <c r="K129" s="4">
        <f>L129+M129+N129</f>
        <v>64013</v>
      </c>
      <c r="L129" s="41">
        <v>45013</v>
      </c>
      <c r="M129" s="3">
        <f>'[2]Лист1'!$I$68</f>
        <v>9500</v>
      </c>
      <c r="N129" s="3">
        <f>'[2]Лист1'!$J$68</f>
        <v>9500</v>
      </c>
      <c r="O129" s="6" t="s">
        <v>11</v>
      </c>
      <c r="P129" s="6" t="s">
        <v>11</v>
      </c>
      <c r="Q129" s="6" t="s">
        <v>11</v>
      </c>
      <c r="R129" s="6" t="s">
        <v>11</v>
      </c>
      <c r="S129" s="6" t="s">
        <v>11</v>
      </c>
      <c r="T129" s="6" t="s">
        <v>11</v>
      </c>
      <c r="U129" s="6" t="s">
        <v>11</v>
      </c>
      <c r="V129" s="6" t="s">
        <v>11</v>
      </c>
      <c r="W129" s="6" t="s">
        <v>11</v>
      </c>
      <c r="X129" s="6" t="s">
        <v>11</v>
      </c>
      <c r="Y129" s="6" t="s">
        <v>11</v>
      </c>
      <c r="Z129" s="6" t="s">
        <v>11</v>
      </c>
    </row>
    <row r="130" spans="1:26" s="25" customFormat="1" ht="49.5" customHeight="1">
      <c r="A130" s="66" t="s">
        <v>132</v>
      </c>
      <c r="B130" s="126" t="s">
        <v>223</v>
      </c>
      <c r="C130" s="127"/>
      <c r="D130" s="127"/>
      <c r="E130" s="128"/>
      <c r="F130" s="67" t="s">
        <v>226</v>
      </c>
      <c r="G130" s="56">
        <v>43466</v>
      </c>
      <c r="H130" s="56">
        <v>44561</v>
      </c>
      <c r="I130" s="57" t="s">
        <v>290</v>
      </c>
      <c r="J130" s="57">
        <v>1</v>
      </c>
      <c r="K130" s="45">
        <f>L130+M130+N130</f>
        <v>72000</v>
      </c>
      <c r="L130" s="114">
        <f>L131</f>
        <v>24000</v>
      </c>
      <c r="M130" s="45">
        <f>M131</f>
        <v>24000</v>
      </c>
      <c r="N130" s="45">
        <f>N131</f>
        <v>24000</v>
      </c>
      <c r="O130" s="47" t="s">
        <v>11</v>
      </c>
      <c r="P130" s="47" t="s">
        <v>11</v>
      </c>
      <c r="Q130" s="47" t="s">
        <v>11</v>
      </c>
      <c r="R130" s="47" t="s">
        <v>11</v>
      </c>
      <c r="S130" s="47" t="s">
        <v>11</v>
      </c>
      <c r="T130" s="47" t="s">
        <v>11</v>
      </c>
      <c r="U130" s="47" t="s">
        <v>11</v>
      </c>
      <c r="V130" s="47" t="s">
        <v>11</v>
      </c>
      <c r="W130" s="47" t="s">
        <v>11</v>
      </c>
      <c r="X130" s="47" t="s">
        <v>11</v>
      </c>
      <c r="Y130" s="47" t="s">
        <v>11</v>
      </c>
      <c r="Z130" s="47" t="s">
        <v>11</v>
      </c>
    </row>
    <row r="131" spans="1:26" ht="117" customHeight="1">
      <c r="A131" s="51" t="s">
        <v>256</v>
      </c>
      <c r="B131" s="50" t="s">
        <v>224</v>
      </c>
      <c r="C131" s="51"/>
      <c r="D131" s="52" t="s">
        <v>177</v>
      </c>
      <c r="E131" s="52" t="s">
        <v>37</v>
      </c>
      <c r="F131" s="50" t="s">
        <v>225</v>
      </c>
      <c r="G131" s="56">
        <v>43466</v>
      </c>
      <c r="H131" s="56">
        <v>44561</v>
      </c>
      <c r="I131" s="40"/>
      <c r="J131" s="40"/>
      <c r="K131" s="45">
        <f>L131+M131+N131</f>
        <v>72000</v>
      </c>
      <c r="L131" s="41">
        <f>'[2]Лист1'!$H$70</f>
        <v>24000</v>
      </c>
      <c r="M131" s="41">
        <v>24000</v>
      </c>
      <c r="N131" s="41">
        <v>24000</v>
      </c>
      <c r="O131" s="54" t="s">
        <v>11</v>
      </c>
      <c r="P131" s="54" t="s">
        <v>11</v>
      </c>
      <c r="Q131" s="54" t="s">
        <v>11</v>
      </c>
      <c r="R131" s="54" t="s">
        <v>11</v>
      </c>
      <c r="S131" s="54" t="s">
        <v>11</v>
      </c>
      <c r="T131" s="54" t="s">
        <v>11</v>
      </c>
      <c r="U131" s="54" t="s">
        <v>11</v>
      </c>
      <c r="V131" s="54" t="s">
        <v>11</v>
      </c>
      <c r="W131" s="54" t="s">
        <v>11</v>
      </c>
      <c r="X131" s="54" t="s">
        <v>11</v>
      </c>
      <c r="Y131" s="54" t="s">
        <v>11</v>
      </c>
      <c r="Z131" s="54" t="s">
        <v>11</v>
      </c>
    </row>
    <row r="132" spans="1:26" s="25" customFormat="1" ht="18" customHeight="1">
      <c r="A132" s="129" t="s">
        <v>108</v>
      </c>
      <c r="B132" s="130"/>
      <c r="C132" s="131"/>
      <c r="D132" s="138" t="s">
        <v>150</v>
      </c>
      <c r="E132" s="139"/>
      <c r="F132" s="139"/>
      <c r="G132" s="56"/>
      <c r="H132" s="53">
        <v>43830</v>
      </c>
      <c r="I132" s="40"/>
      <c r="J132" s="40"/>
      <c r="K132" s="45"/>
      <c r="L132" s="41"/>
      <c r="M132" s="41"/>
      <c r="N132" s="41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s="25" customFormat="1" ht="18" customHeight="1">
      <c r="A133" s="132"/>
      <c r="B133" s="133"/>
      <c r="C133" s="134"/>
      <c r="D133" s="138"/>
      <c r="E133" s="139"/>
      <c r="F133" s="139"/>
      <c r="G133" s="56"/>
      <c r="H133" s="53">
        <v>44196</v>
      </c>
      <c r="I133" s="40"/>
      <c r="J133" s="40"/>
      <c r="K133" s="45"/>
      <c r="L133" s="41"/>
      <c r="M133" s="41"/>
      <c r="N133" s="41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s="25" customFormat="1" ht="19.5" customHeight="1">
      <c r="A134" s="135"/>
      <c r="B134" s="136"/>
      <c r="C134" s="137"/>
      <c r="D134" s="139"/>
      <c r="E134" s="139"/>
      <c r="F134" s="139"/>
      <c r="G134" s="56"/>
      <c r="H134" s="53">
        <v>44561</v>
      </c>
      <c r="I134" s="40"/>
      <c r="J134" s="40"/>
      <c r="K134" s="45"/>
      <c r="L134" s="41"/>
      <c r="M134" s="41"/>
      <c r="N134" s="41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s="27" customFormat="1" ht="21" customHeight="1">
      <c r="A135" s="138" t="s">
        <v>109</v>
      </c>
      <c r="B135" s="139"/>
      <c r="C135" s="139"/>
      <c r="D135" s="138" t="s">
        <v>323</v>
      </c>
      <c r="E135" s="139"/>
      <c r="F135" s="139"/>
      <c r="G135" s="56"/>
      <c r="H135" s="53">
        <v>43830</v>
      </c>
      <c r="I135" s="57"/>
      <c r="J135" s="57"/>
      <c r="K135" s="44"/>
      <c r="L135" s="44"/>
      <c r="M135" s="44"/>
      <c r="N135" s="44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7" s="27" customFormat="1" ht="17.25" customHeight="1">
      <c r="A136" s="138"/>
      <c r="B136" s="139"/>
      <c r="C136" s="139"/>
      <c r="D136" s="138"/>
      <c r="E136" s="139"/>
      <c r="F136" s="139"/>
      <c r="G136" s="56"/>
      <c r="H136" s="53">
        <v>44196</v>
      </c>
      <c r="I136" s="57"/>
      <c r="J136" s="57"/>
      <c r="K136" s="44"/>
      <c r="L136" s="44"/>
      <c r="M136" s="44"/>
      <c r="N136" s="44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26"/>
    </row>
    <row r="137" spans="1:27" s="27" customFormat="1" ht="14.25" customHeight="1">
      <c r="A137" s="139"/>
      <c r="B137" s="139"/>
      <c r="C137" s="139"/>
      <c r="D137" s="139"/>
      <c r="E137" s="139"/>
      <c r="F137" s="139"/>
      <c r="G137" s="56"/>
      <c r="H137" s="53">
        <v>44561</v>
      </c>
      <c r="I137" s="57"/>
      <c r="J137" s="57"/>
      <c r="K137" s="44"/>
      <c r="L137" s="44"/>
      <c r="M137" s="44"/>
      <c r="N137" s="44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26"/>
    </row>
    <row r="138" spans="1:27" s="29" customFormat="1" ht="29.25" customHeight="1">
      <c r="A138" s="205" t="s">
        <v>137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7"/>
      <c r="AA138" s="28"/>
    </row>
    <row r="139" spans="1:27" s="29" customFormat="1" ht="28.5" customHeight="1">
      <c r="A139" s="190" t="s">
        <v>257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28"/>
    </row>
    <row r="140" spans="1:27" s="27" customFormat="1" ht="75.75" customHeight="1">
      <c r="A140" s="84" t="s">
        <v>33</v>
      </c>
      <c r="B140" s="138" t="s">
        <v>88</v>
      </c>
      <c r="C140" s="138"/>
      <c r="D140" s="138"/>
      <c r="E140" s="138"/>
      <c r="F140" s="67" t="s">
        <v>89</v>
      </c>
      <c r="G140" s="85"/>
      <c r="H140" s="86"/>
      <c r="I140" s="57" t="s">
        <v>298</v>
      </c>
      <c r="J140" s="47">
        <v>4</v>
      </c>
      <c r="K140" s="87">
        <f>L140+M140+N140</f>
        <v>29771500.86</v>
      </c>
      <c r="L140" s="46">
        <f>L141+L142</f>
        <v>13971500.86</v>
      </c>
      <c r="M140" s="46">
        <f>M141+M142</f>
        <v>8300000</v>
      </c>
      <c r="N140" s="46">
        <f>N141+N142</f>
        <v>7500000</v>
      </c>
      <c r="O140" s="47" t="s">
        <v>11</v>
      </c>
      <c r="P140" s="47" t="s">
        <v>11</v>
      </c>
      <c r="Q140" s="47" t="s">
        <v>11</v>
      </c>
      <c r="R140" s="47" t="s">
        <v>11</v>
      </c>
      <c r="S140" s="47" t="s">
        <v>11</v>
      </c>
      <c r="T140" s="47" t="s">
        <v>11</v>
      </c>
      <c r="U140" s="47" t="s">
        <v>11</v>
      </c>
      <c r="V140" s="47" t="s">
        <v>11</v>
      </c>
      <c r="W140" s="47" t="s">
        <v>11</v>
      </c>
      <c r="X140" s="47" t="s">
        <v>11</v>
      </c>
      <c r="Y140" s="47" t="s">
        <v>11</v>
      </c>
      <c r="Z140" s="47" t="s">
        <v>11</v>
      </c>
      <c r="AA140" s="26"/>
    </row>
    <row r="141" spans="1:27" s="27" customFormat="1" ht="58.5" customHeight="1">
      <c r="A141" s="88" t="s">
        <v>236</v>
      </c>
      <c r="B141" s="50" t="s">
        <v>42</v>
      </c>
      <c r="C141" s="88"/>
      <c r="D141" s="50" t="s">
        <v>178</v>
      </c>
      <c r="E141" s="50" t="s">
        <v>37</v>
      </c>
      <c r="F141" s="50" t="s">
        <v>43</v>
      </c>
      <c r="G141" s="56">
        <v>43466</v>
      </c>
      <c r="H141" s="56">
        <v>44561</v>
      </c>
      <c r="I141" s="54"/>
      <c r="J141" s="54"/>
      <c r="K141" s="46">
        <f>L141+M141+N141</f>
        <v>0</v>
      </c>
      <c r="L141" s="46">
        <v>0</v>
      </c>
      <c r="M141" s="46">
        <v>0</v>
      </c>
      <c r="N141" s="46">
        <v>0</v>
      </c>
      <c r="O141" s="54"/>
      <c r="P141" s="54"/>
      <c r="Q141" s="54"/>
      <c r="R141" s="54" t="s">
        <v>11</v>
      </c>
      <c r="S141" s="54"/>
      <c r="T141" s="54"/>
      <c r="U141" s="54"/>
      <c r="V141" s="54" t="s">
        <v>11</v>
      </c>
      <c r="W141" s="54"/>
      <c r="X141" s="54"/>
      <c r="Y141" s="54"/>
      <c r="Z141" s="54" t="s">
        <v>11</v>
      </c>
      <c r="AA141" s="26"/>
    </row>
    <row r="142" spans="1:27" s="27" customFormat="1" ht="64.5" customHeight="1">
      <c r="A142" s="88" t="s">
        <v>258</v>
      </c>
      <c r="B142" s="50" t="s">
        <v>312</v>
      </c>
      <c r="C142" s="88"/>
      <c r="D142" s="50" t="s">
        <v>177</v>
      </c>
      <c r="E142" s="50" t="s">
        <v>37</v>
      </c>
      <c r="F142" s="50" t="s">
        <v>180</v>
      </c>
      <c r="G142" s="56">
        <v>43466</v>
      </c>
      <c r="H142" s="56">
        <v>44561</v>
      </c>
      <c r="I142" s="54"/>
      <c r="J142" s="54"/>
      <c r="K142" s="46">
        <f>L142+M142+N142</f>
        <v>29771500.86</v>
      </c>
      <c r="L142" s="46">
        <v>13971500.86</v>
      </c>
      <c r="M142" s="46">
        <v>8300000</v>
      </c>
      <c r="N142" s="46">
        <v>7500000</v>
      </c>
      <c r="O142" s="54" t="s">
        <v>11</v>
      </c>
      <c r="P142" s="54" t="s">
        <v>11</v>
      </c>
      <c r="Q142" s="54" t="s">
        <v>11</v>
      </c>
      <c r="R142" s="54" t="s">
        <v>11</v>
      </c>
      <c r="S142" s="54" t="s">
        <v>11</v>
      </c>
      <c r="T142" s="54" t="s">
        <v>11</v>
      </c>
      <c r="U142" s="54" t="s">
        <v>11</v>
      </c>
      <c r="V142" s="54" t="s">
        <v>11</v>
      </c>
      <c r="W142" s="54" t="s">
        <v>11</v>
      </c>
      <c r="X142" s="54" t="s">
        <v>11</v>
      </c>
      <c r="Y142" s="54" t="s">
        <v>11</v>
      </c>
      <c r="Z142" s="54" t="s">
        <v>11</v>
      </c>
      <c r="AA142" s="26"/>
    </row>
    <row r="143" spans="1:27" s="27" customFormat="1" ht="51.75" customHeight="1">
      <c r="A143" s="88" t="s">
        <v>313</v>
      </c>
      <c r="B143" s="50" t="s">
        <v>208</v>
      </c>
      <c r="C143" s="88"/>
      <c r="D143" s="50" t="s">
        <v>178</v>
      </c>
      <c r="E143" s="50" t="s">
        <v>37</v>
      </c>
      <c r="F143" s="50" t="s">
        <v>211</v>
      </c>
      <c r="G143" s="56">
        <v>43466</v>
      </c>
      <c r="H143" s="56">
        <v>44561</v>
      </c>
      <c r="I143" s="54"/>
      <c r="J143" s="54"/>
      <c r="K143" s="46">
        <v>0</v>
      </c>
      <c r="L143" s="46">
        <v>0</v>
      </c>
      <c r="M143" s="46">
        <v>0</v>
      </c>
      <c r="N143" s="46">
        <v>0</v>
      </c>
      <c r="O143" s="54"/>
      <c r="P143" s="54"/>
      <c r="Q143" s="54"/>
      <c r="R143" s="54" t="s">
        <v>11</v>
      </c>
      <c r="S143" s="54"/>
      <c r="T143" s="54"/>
      <c r="U143" s="54"/>
      <c r="V143" s="54" t="s">
        <v>11</v>
      </c>
      <c r="W143" s="54"/>
      <c r="X143" s="54"/>
      <c r="Y143" s="54"/>
      <c r="Z143" s="54" t="s">
        <v>11</v>
      </c>
      <c r="AA143" s="26"/>
    </row>
    <row r="144" spans="1:27" s="27" customFormat="1" ht="64.5" customHeight="1">
      <c r="A144" s="88" t="s">
        <v>314</v>
      </c>
      <c r="B144" s="123" t="s">
        <v>209</v>
      </c>
      <c r="C144" s="88"/>
      <c r="D144" s="123" t="s">
        <v>177</v>
      </c>
      <c r="E144" s="123" t="s">
        <v>37</v>
      </c>
      <c r="F144" s="123" t="s">
        <v>212</v>
      </c>
      <c r="G144" s="125">
        <v>43466</v>
      </c>
      <c r="H144" s="125">
        <v>44561</v>
      </c>
      <c r="I144" s="121"/>
      <c r="J144" s="121"/>
      <c r="K144" s="46">
        <f>L144+M144+N144</f>
        <v>0</v>
      </c>
      <c r="L144" s="46">
        <v>0</v>
      </c>
      <c r="M144" s="46">
        <v>0</v>
      </c>
      <c r="N144" s="46">
        <v>0</v>
      </c>
      <c r="O144" s="121" t="s">
        <v>11</v>
      </c>
      <c r="P144" s="121" t="s">
        <v>11</v>
      </c>
      <c r="Q144" s="121" t="s">
        <v>11</v>
      </c>
      <c r="R144" s="121" t="s">
        <v>11</v>
      </c>
      <c r="S144" s="121" t="s">
        <v>11</v>
      </c>
      <c r="T144" s="121" t="s">
        <v>11</v>
      </c>
      <c r="U144" s="121" t="s">
        <v>11</v>
      </c>
      <c r="V144" s="121" t="s">
        <v>11</v>
      </c>
      <c r="W144" s="121" t="s">
        <v>11</v>
      </c>
      <c r="X144" s="121" t="s">
        <v>11</v>
      </c>
      <c r="Y144" s="121" t="s">
        <v>11</v>
      </c>
      <c r="Z144" s="121" t="s">
        <v>11</v>
      </c>
      <c r="AA144" s="26"/>
    </row>
    <row r="145" spans="1:27" s="27" customFormat="1" ht="64.5" customHeight="1">
      <c r="A145" s="88" t="s">
        <v>344</v>
      </c>
      <c r="B145" s="50" t="s">
        <v>341</v>
      </c>
      <c r="C145" s="88"/>
      <c r="D145" s="50" t="s">
        <v>177</v>
      </c>
      <c r="E145" s="50" t="s">
        <v>37</v>
      </c>
      <c r="F145" s="50" t="s">
        <v>212</v>
      </c>
      <c r="G145" s="56">
        <v>43466</v>
      </c>
      <c r="H145" s="56">
        <v>44561</v>
      </c>
      <c r="I145" s="54"/>
      <c r="J145" s="54"/>
      <c r="K145" s="46">
        <f>L145+M145+N145</f>
        <v>0</v>
      </c>
      <c r="L145" s="46">
        <v>0</v>
      </c>
      <c r="M145" s="46">
        <v>0</v>
      </c>
      <c r="N145" s="46">
        <v>0</v>
      </c>
      <c r="O145" s="54" t="s">
        <v>11</v>
      </c>
      <c r="P145" s="54" t="s">
        <v>11</v>
      </c>
      <c r="Q145" s="54" t="s">
        <v>11</v>
      </c>
      <c r="R145" s="54" t="s">
        <v>11</v>
      </c>
      <c r="S145" s="54" t="s">
        <v>11</v>
      </c>
      <c r="T145" s="54" t="s">
        <v>11</v>
      </c>
      <c r="U145" s="54" t="s">
        <v>11</v>
      </c>
      <c r="V145" s="54" t="s">
        <v>11</v>
      </c>
      <c r="W145" s="54" t="s">
        <v>11</v>
      </c>
      <c r="X145" s="54" t="s">
        <v>11</v>
      </c>
      <c r="Y145" s="54" t="s">
        <v>11</v>
      </c>
      <c r="Z145" s="54" t="s">
        <v>11</v>
      </c>
      <c r="AA145" s="26"/>
    </row>
    <row r="146" spans="1:27" s="27" customFormat="1" ht="15.75" customHeight="1">
      <c r="A146" s="181" t="s">
        <v>110</v>
      </c>
      <c r="B146" s="138"/>
      <c r="C146" s="181" t="s">
        <v>92</v>
      </c>
      <c r="D146" s="138"/>
      <c r="E146" s="138"/>
      <c r="F146" s="138"/>
      <c r="G146" s="89"/>
      <c r="H146" s="53">
        <v>43830</v>
      </c>
      <c r="I146" s="47"/>
      <c r="J146" s="47"/>
      <c r="K146" s="47"/>
      <c r="L146" s="113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26"/>
    </row>
    <row r="147" spans="1:27" s="27" customFormat="1" ht="15.75" customHeight="1">
      <c r="A147" s="138"/>
      <c r="B147" s="138"/>
      <c r="C147" s="138"/>
      <c r="D147" s="138"/>
      <c r="E147" s="138"/>
      <c r="F147" s="138"/>
      <c r="G147" s="89"/>
      <c r="H147" s="53">
        <v>44196</v>
      </c>
      <c r="I147" s="47"/>
      <c r="J147" s="47"/>
      <c r="K147" s="47"/>
      <c r="L147" s="113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26"/>
    </row>
    <row r="148" spans="1:27" s="27" customFormat="1" ht="15.75" customHeight="1">
      <c r="A148" s="138"/>
      <c r="B148" s="138"/>
      <c r="C148" s="138"/>
      <c r="D148" s="138"/>
      <c r="E148" s="138"/>
      <c r="F148" s="138"/>
      <c r="G148" s="89"/>
      <c r="H148" s="53">
        <v>44561</v>
      </c>
      <c r="I148" s="47"/>
      <c r="J148" s="47"/>
      <c r="K148" s="47"/>
      <c r="L148" s="113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26"/>
    </row>
    <row r="149" spans="1:27" s="27" customFormat="1" ht="21.75" customHeight="1">
      <c r="A149" s="208" t="s">
        <v>111</v>
      </c>
      <c r="B149" s="139"/>
      <c r="C149" s="138" t="s">
        <v>179</v>
      </c>
      <c r="D149" s="186"/>
      <c r="E149" s="186"/>
      <c r="F149" s="186"/>
      <c r="G149" s="89"/>
      <c r="H149" s="53">
        <v>43830</v>
      </c>
      <c r="I149" s="47"/>
      <c r="J149" s="47"/>
      <c r="K149" s="47"/>
      <c r="L149" s="113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26"/>
    </row>
    <row r="150" spans="1:27" s="29" customFormat="1" ht="18.75" customHeight="1">
      <c r="A150" s="139"/>
      <c r="B150" s="139"/>
      <c r="C150" s="186"/>
      <c r="D150" s="186"/>
      <c r="E150" s="186"/>
      <c r="F150" s="186"/>
      <c r="G150" s="89"/>
      <c r="H150" s="53">
        <v>44196</v>
      </c>
      <c r="I150" s="47"/>
      <c r="J150" s="47"/>
      <c r="K150" s="47"/>
      <c r="L150" s="113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28"/>
    </row>
    <row r="151" spans="1:27" s="29" customFormat="1" ht="22.5" customHeight="1">
      <c r="A151" s="139"/>
      <c r="B151" s="139"/>
      <c r="C151" s="186"/>
      <c r="D151" s="186"/>
      <c r="E151" s="186"/>
      <c r="F151" s="186"/>
      <c r="G151" s="89"/>
      <c r="H151" s="53">
        <v>44561</v>
      </c>
      <c r="I151" s="47"/>
      <c r="J151" s="47"/>
      <c r="K151" s="47"/>
      <c r="L151" s="113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28"/>
    </row>
    <row r="152" spans="1:27" s="27" customFormat="1" ht="15.75" customHeight="1">
      <c r="A152" s="140" t="s">
        <v>118</v>
      </c>
      <c r="B152" s="141"/>
      <c r="C152" s="140" t="s">
        <v>213</v>
      </c>
      <c r="D152" s="146"/>
      <c r="E152" s="146"/>
      <c r="F152" s="141"/>
      <c r="G152" s="89"/>
      <c r="H152" s="53">
        <v>43830</v>
      </c>
      <c r="I152" s="47"/>
      <c r="J152" s="47"/>
      <c r="K152" s="47"/>
      <c r="L152" s="113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26"/>
    </row>
    <row r="153" spans="1:27" s="27" customFormat="1" ht="15.75" customHeight="1">
      <c r="A153" s="142"/>
      <c r="B153" s="143"/>
      <c r="C153" s="142"/>
      <c r="D153" s="147"/>
      <c r="E153" s="147"/>
      <c r="F153" s="143"/>
      <c r="G153" s="89"/>
      <c r="H153" s="53">
        <v>44196</v>
      </c>
      <c r="I153" s="47"/>
      <c r="J153" s="47"/>
      <c r="K153" s="47"/>
      <c r="L153" s="113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26"/>
    </row>
    <row r="154" spans="1:27" s="27" customFormat="1" ht="15.75" customHeight="1">
      <c r="A154" s="144"/>
      <c r="B154" s="145"/>
      <c r="C154" s="144"/>
      <c r="D154" s="148"/>
      <c r="E154" s="148"/>
      <c r="F154" s="145"/>
      <c r="G154" s="89"/>
      <c r="H154" s="53">
        <v>44561</v>
      </c>
      <c r="I154" s="47"/>
      <c r="J154" s="47"/>
      <c r="K154" s="47"/>
      <c r="L154" s="113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26"/>
    </row>
    <row r="155" spans="1:27" s="27" customFormat="1" ht="15.75" customHeight="1">
      <c r="A155" s="140" t="s">
        <v>119</v>
      </c>
      <c r="B155" s="141"/>
      <c r="C155" s="140" t="s">
        <v>214</v>
      </c>
      <c r="D155" s="146"/>
      <c r="E155" s="146"/>
      <c r="F155" s="141"/>
      <c r="G155" s="89"/>
      <c r="H155" s="53">
        <v>43830</v>
      </c>
      <c r="I155" s="47"/>
      <c r="J155" s="47"/>
      <c r="K155" s="47"/>
      <c r="L155" s="113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26"/>
    </row>
    <row r="156" spans="1:27" s="27" customFormat="1" ht="15.75" customHeight="1">
      <c r="A156" s="142"/>
      <c r="B156" s="143"/>
      <c r="C156" s="142"/>
      <c r="D156" s="147"/>
      <c r="E156" s="147"/>
      <c r="F156" s="143"/>
      <c r="G156" s="89"/>
      <c r="H156" s="53">
        <v>44196</v>
      </c>
      <c r="I156" s="47"/>
      <c r="J156" s="47"/>
      <c r="K156" s="47"/>
      <c r="L156" s="113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26"/>
    </row>
    <row r="157" spans="1:27" s="27" customFormat="1" ht="15.75" customHeight="1">
      <c r="A157" s="144"/>
      <c r="B157" s="145"/>
      <c r="C157" s="144"/>
      <c r="D157" s="148"/>
      <c r="E157" s="148"/>
      <c r="F157" s="145"/>
      <c r="G157" s="89"/>
      <c r="H157" s="53">
        <v>44561</v>
      </c>
      <c r="I157" s="47"/>
      <c r="J157" s="47"/>
      <c r="K157" s="47"/>
      <c r="L157" s="113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26"/>
    </row>
    <row r="158" spans="1:26" s="29" customFormat="1" ht="56.25" customHeight="1" hidden="1">
      <c r="A158" s="149"/>
      <c r="B158" s="150"/>
      <c r="C158" s="135"/>
      <c r="D158" s="151"/>
      <c r="E158" s="151"/>
      <c r="F158" s="152"/>
      <c r="G158" s="89"/>
      <c r="H158" s="53">
        <v>43830</v>
      </c>
      <c r="I158" s="47"/>
      <c r="J158" s="47"/>
      <c r="K158" s="47"/>
      <c r="L158" s="113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s="29" customFormat="1" ht="30.75" customHeight="1">
      <c r="A159" s="211" t="s">
        <v>277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3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37" s="29" customFormat="1" ht="61.5" customHeight="1">
      <c r="A160" s="91" t="s">
        <v>135</v>
      </c>
      <c r="B160" s="138" t="s">
        <v>93</v>
      </c>
      <c r="C160" s="139"/>
      <c r="D160" s="139"/>
      <c r="E160" s="139"/>
      <c r="F160" s="67" t="s">
        <v>60</v>
      </c>
      <c r="G160" s="56">
        <v>43466</v>
      </c>
      <c r="H160" s="56">
        <v>44561</v>
      </c>
      <c r="I160" s="47" t="s">
        <v>289</v>
      </c>
      <c r="J160" s="92">
        <v>5</v>
      </c>
      <c r="K160" s="87">
        <f>L160+M160+N160</f>
        <v>195306</v>
      </c>
      <c r="L160" s="87">
        <f>L161+L162+L163</f>
        <v>195306</v>
      </c>
      <c r="M160" s="87">
        <v>0</v>
      </c>
      <c r="N160" s="87">
        <v>0</v>
      </c>
      <c r="O160" s="47"/>
      <c r="P160" s="47" t="s">
        <v>11</v>
      </c>
      <c r="Q160" s="47"/>
      <c r="R160" s="47"/>
      <c r="S160" s="47"/>
      <c r="T160" s="47" t="s">
        <v>11</v>
      </c>
      <c r="U160" s="47"/>
      <c r="V160" s="47"/>
      <c r="W160" s="47"/>
      <c r="X160" s="47" t="s">
        <v>11</v>
      </c>
      <c r="Y160" s="47"/>
      <c r="Z160" s="4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1:26" s="27" customFormat="1" ht="55.5" customHeight="1">
      <c r="A161" s="50" t="s">
        <v>259</v>
      </c>
      <c r="B161" s="50" t="s">
        <v>61</v>
      </c>
      <c r="C161" s="88"/>
      <c r="D161" s="52" t="s">
        <v>177</v>
      </c>
      <c r="E161" s="52" t="s">
        <v>37</v>
      </c>
      <c r="F161" s="50" t="s">
        <v>96</v>
      </c>
      <c r="G161" s="56">
        <v>43466</v>
      </c>
      <c r="H161" s="56">
        <v>44561</v>
      </c>
      <c r="I161" s="93"/>
      <c r="J161" s="93"/>
      <c r="K161" s="46">
        <v>0</v>
      </c>
      <c r="L161" s="46">
        <v>0</v>
      </c>
      <c r="M161" s="46">
        <v>0</v>
      </c>
      <c r="N161" s="46">
        <v>0</v>
      </c>
      <c r="O161" s="54"/>
      <c r="P161" s="54" t="s">
        <v>11</v>
      </c>
      <c r="Q161" s="54"/>
      <c r="R161" s="54"/>
      <c r="S161" s="54"/>
      <c r="T161" s="54" t="s">
        <v>11</v>
      </c>
      <c r="U161" s="54"/>
      <c r="V161" s="54"/>
      <c r="W161" s="54"/>
      <c r="X161" s="54" t="s">
        <v>11</v>
      </c>
      <c r="Y161" s="54"/>
      <c r="Z161" s="54"/>
    </row>
    <row r="162" spans="1:26" s="27" customFormat="1" ht="55.5" customHeight="1">
      <c r="A162" s="50" t="s">
        <v>260</v>
      </c>
      <c r="B162" s="50" t="s">
        <v>94</v>
      </c>
      <c r="C162" s="88"/>
      <c r="D162" s="52" t="s">
        <v>178</v>
      </c>
      <c r="E162" s="52" t="s">
        <v>37</v>
      </c>
      <c r="F162" s="50" t="s">
        <v>95</v>
      </c>
      <c r="G162" s="56">
        <v>43466</v>
      </c>
      <c r="H162" s="56">
        <v>44561</v>
      </c>
      <c r="I162" s="93"/>
      <c r="J162" s="93"/>
      <c r="K162" s="46">
        <v>0</v>
      </c>
      <c r="L162" s="46">
        <v>195306</v>
      </c>
      <c r="M162" s="46">
        <v>0</v>
      </c>
      <c r="N162" s="46">
        <v>0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s="27" customFormat="1" ht="52.5" customHeight="1">
      <c r="A163" s="50" t="s">
        <v>261</v>
      </c>
      <c r="B163" s="50" t="s">
        <v>65</v>
      </c>
      <c r="C163" s="88"/>
      <c r="D163" s="52" t="s">
        <v>177</v>
      </c>
      <c r="E163" s="52" t="s">
        <v>37</v>
      </c>
      <c r="F163" s="50" t="s">
        <v>66</v>
      </c>
      <c r="G163" s="56">
        <v>43466</v>
      </c>
      <c r="H163" s="56">
        <v>44561</v>
      </c>
      <c r="I163" s="93"/>
      <c r="J163" s="93"/>
      <c r="K163" s="94">
        <f>L163+M163+N163</f>
        <v>0</v>
      </c>
      <c r="L163" s="94">
        <f>'[1]Лист1'!$K$84</f>
        <v>0</v>
      </c>
      <c r="M163" s="94">
        <v>0</v>
      </c>
      <c r="N163" s="94">
        <v>0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s="27" customFormat="1" ht="14.25" customHeight="1">
      <c r="A164" s="138" t="s">
        <v>121</v>
      </c>
      <c r="B164" s="138"/>
      <c r="C164" s="138" t="s">
        <v>151</v>
      </c>
      <c r="D164" s="186"/>
      <c r="E164" s="186"/>
      <c r="F164" s="186"/>
      <c r="G164" s="56"/>
      <c r="H164" s="53">
        <v>43465</v>
      </c>
      <c r="I164" s="92"/>
      <c r="J164" s="92"/>
      <c r="K164" s="92"/>
      <c r="L164" s="92"/>
      <c r="M164" s="92"/>
      <c r="N164" s="92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s="29" customFormat="1" ht="12.75" customHeight="1">
      <c r="A165" s="138"/>
      <c r="B165" s="138"/>
      <c r="C165" s="186"/>
      <c r="D165" s="186"/>
      <c r="E165" s="186"/>
      <c r="F165" s="186"/>
      <c r="G165" s="56"/>
      <c r="H165" s="53">
        <v>43830</v>
      </c>
      <c r="I165" s="92"/>
      <c r="J165" s="92"/>
      <c r="K165" s="92"/>
      <c r="L165" s="92"/>
      <c r="M165" s="92"/>
      <c r="N165" s="92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s="27" customFormat="1" ht="15.75" customHeight="1">
      <c r="A166" s="138"/>
      <c r="B166" s="138"/>
      <c r="C166" s="186"/>
      <c r="D166" s="186"/>
      <c r="E166" s="186"/>
      <c r="F166" s="186"/>
      <c r="G166" s="56"/>
      <c r="H166" s="53">
        <v>44561</v>
      </c>
      <c r="I166" s="92"/>
      <c r="J166" s="92"/>
      <c r="K166" s="92"/>
      <c r="L166" s="92"/>
      <c r="M166" s="92"/>
      <c r="N166" s="92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s="27" customFormat="1" ht="70.5" customHeight="1">
      <c r="A167" s="66" t="s">
        <v>262</v>
      </c>
      <c r="B167" s="138" t="s">
        <v>322</v>
      </c>
      <c r="C167" s="186"/>
      <c r="D167" s="186"/>
      <c r="E167" s="186"/>
      <c r="F167" s="67" t="s">
        <v>200</v>
      </c>
      <c r="G167" s="56">
        <v>43466</v>
      </c>
      <c r="H167" s="56">
        <v>44561</v>
      </c>
      <c r="I167" s="95" t="s">
        <v>220</v>
      </c>
      <c r="J167" s="92">
        <v>1</v>
      </c>
      <c r="K167" s="87">
        <f>L167+M167+N167</f>
        <v>1069500</v>
      </c>
      <c r="L167" s="46">
        <f>L168</f>
        <v>356500</v>
      </c>
      <c r="M167" s="46">
        <f>M168</f>
        <v>356500</v>
      </c>
      <c r="N167" s="46">
        <f>N168</f>
        <v>356500</v>
      </c>
      <c r="O167" s="47" t="s">
        <v>11</v>
      </c>
      <c r="P167" s="47" t="s">
        <v>11</v>
      </c>
      <c r="Q167" s="47" t="s">
        <v>11</v>
      </c>
      <c r="R167" s="47" t="s">
        <v>11</v>
      </c>
      <c r="S167" s="47" t="s">
        <v>11</v>
      </c>
      <c r="T167" s="47" t="s">
        <v>11</v>
      </c>
      <c r="U167" s="47" t="s">
        <v>11</v>
      </c>
      <c r="V167" s="47" t="s">
        <v>11</v>
      </c>
      <c r="W167" s="47" t="s">
        <v>11</v>
      </c>
      <c r="X167" s="47" t="s">
        <v>11</v>
      </c>
      <c r="Y167" s="47" t="s">
        <v>11</v>
      </c>
      <c r="Z167" s="47" t="s">
        <v>11</v>
      </c>
    </row>
    <row r="168" spans="1:26" s="27" customFormat="1" ht="64.5" customHeight="1">
      <c r="A168" s="51" t="s">
        <v>263</v>
      </c>
      <c r="B168" s="50" t="s">
        <v>80</v>
      </c>
      <c r="C168" s="51"/>
      <c r="D168" s="52" t="s">
        <v>177</v>
      </c>
      <c r="E168" s="52" t="s">
        <v>37</v>
      </c>
      <c r="F168" s="67" t="s">
        <v>200</v>
      </c>
      <c r="G168" s="56">
        <v>43466</v>
      </c>
      <c r="H168" s="56">
        <v>44561</v>
      </c>
      <c r="I168" s="93"/>
      <c r="J168" s="93"/>
      <c r="K168" s="46">
        <f>L168+M168+N168</f>
        <v>1069500</v>
      </c>
      <c r="L168" s="46">
        <f>'[2]Лист1'!$H$86</f>
        <v>356500</v>
      </c>
      <c r="M168" s="46">
        <f>'[2]Лист1'!$I$86</f>
        <v>356500</v>
      </c>
      <c r="N168" s="46">
        <f>'[2]Лист1'!$J$86</f>
        <v>356500</v>
      </c>
      <c r="O168" s="54" t="s">
        <v>11</v>
      </c>
      <c r="P168" s="54" t="s">
        <v>11</v>
      </c>
      <c r="Q168" s="54" t="s">
        <v>11</v>
      </c>
      <c r="R168" s="54" t="s">
        <v>11</v>
      </c>
      <c r="S168" s="54" t="s">
        <v>11</v>
      </c>
      <c r="T168" s="54" t="s">
        <v>11</v>
      </c>
      <c r="U168" s="54" t="s">
        <v>11</v>
      </c>
      <c r="V168" s="54" t="s">
        <v>11</v>
      </c>
      <c r="W168" s="54" t="s">
        <v>11</v>
      </c>
      <c r="X168" s="54" t="s">
        <v>11</v>
      </c>
      <c r="Y168" s="54" t="s">
        <v>11</v>
      </c>
      <c r="Z168" s="54" t="s">
        <v>11</v>
      </c>
    </row>
    <row r="169" spans="1:26" s="27" customFormat="1" ht="14.25" customHeight="1">
      <c r="A169" s="138" t="s">
        <v>154</v>
      </c>
      <c r="B169" s="138"/>
      <c r="C169" s="138" t="s">
        <v>149</v>
      </c>
      <c r="D169" s="138"/>
      <c r="E169" s="138"/>
      <c r="F169" s="138"/>
      <c r="G169" s="56"/>
      <c r="H169" s="53">
        <v>43830</v>
      </c>
      <c r="I169" s="92"/>
      <c r="J169" s="92"/>
      <c r="K169" s="92"/>
      <c r="L169" s="92"/>
      <c r="M169" s="92"/>
      <c r="N169" s="92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s="27" customFormat="1" ht="14.25" customHeight="1">
      <c r="A170" s="138"/>
      <c r="B170" s="138"/>
      <c r="C170" s="138"/>
      <c r="D170" s="138"/>
      <c r="E170" s="138"/>
      <c r="F170" s="138"/>
      <c r="G170" s="56"/>
      <c r="H170" s="53">
        <v>44196</v>
      </c>
      <c r="I170" s="92"/>
      <c r="J170" s="92"/>
      <c r="K170" s="92"/>
      <c r="L170" s="92"/>
      <c r="M170" s="92"/>
      <c r="N170" s="92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s="27" customFormat="1" ht="14.25" customHeight="1">
      <c r="A171" s="138"/>
      <c r="B171" s="138"/>
      <c r="C171" s="138"/>
      <c r="D171" s="138"/>
      <c r="E171" s="138"/>
      <c r="F171" s="138"/>
      <c r="G171" s="56"/>
      <c r="H171" s="53">
        <v>44561</v>
      </c>
      <c r="I171" s="92"/>
      <c r="J171" s="92"/>
      <c r="K171" s="92"/>
      <c r="L171" s="92"/>
      <c r="M171" s="92"/>
      <c r="N171" s="92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s="27" customFormat="1" ht="24.75" customHeight="1">
      <c r="A172" s="166" t="s">
        <v>138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s="27" customFormat="1" ht="17.25" customHeight="1">
      <c r="A173" s="167" t="s">
        <v>264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s="27" customFormat="1" ht="15.75" customHeight="1">
      <c r="A174" s="96" t="s">
        <v>34</v>
      </c>
      <c r="B174" s="209" t="s">
        <v>98</v>
      </c>
      <c r="C174" s="209"/>
      <c r="D174" s="209"/>
      <c r="E174" s="209"/>
      <c r="F174" s="97" t="s">
        <v>99</v>
      </c>
      <c r="G174" s="56">
        <v>43466</v>
      </c>
      <c r="H174" s="56">
        <v>44561</v>
      </c>
      <c r="I174" s="57" t="s">
        <v>288</v>
      </c>
      <c r="J174" s="57">
        <v>5</v>
      </c>
      <c r="K174" s="45">
        <f>L174+M174+N174</f>
        <v>1761000</v>
      </c>
      <c r="L174" s="41">
        <f>L175</f>
        <v>587000</v>
      </c>
      <c r="M174" s="41">
        <f>M175</f>
        <v>587000</v>
      </c>
      <c r="N174" s="41">
        <f>N175</f>
        <v>587000</v>
      </c>
      <c r="O174" s="47"/>
      <c r="P174" s="47" t="s">
        <v>11</v>
      </c>
      <c r="Q174" s="47"/>
      <c r="R174" s="47"/>
      <c r="S174" s="47"/>
      <c r="T174" s="47" t="s">
        <v>11</v>
      </c>
      <c r="U174" s="47"/>
      <c r="V174" s="47"/>
      <c r="W174" s="47"/>
      <c r="X174" s="47" t="s">
        <v>11</v>
      </c>
      <c r="Y174" s="47"/>
      <c r="Z174" s="47"/>
    </row>
    <row r="175" spans="1:26" s="27" customFormat="1" ht="33" customHeight="1">
      <c r="A175" s="98" t="s">
        <v>265</v>
      </c>
      <c r="B175" s="50" t="s">
        <v>100</v>
      </c>
      <c r="C175" s="99"/>
      <c r="D175" s="50" t="s">
        <v>178</v>
      </c>
      <c r="E175" s="50" t="s">
        <v>37</v>
      </c>
      <c r="F175" s="50" t="s">
        <v>101</v>
      </c>
      <c r="G175" s="56">
        <v>43466</v>
      </c>
      <c r="H175" s="56">
        <v>44561</v>
      </c>
      <c r="I175" s="40"/>
      <c r="J175" s="40"/>
      <c r="K175" s="45">
        <f>L175+M175+N175</f>
        <v>1761000</v>
      </c>
      <c r="L175" s="41">
        <f>'[2]Лист1'!$H$92</f>
        <v>587000</v>
      </c>
      <c r="M175" s="41">
        <f>'[2]Лист1'!$I$92</f>
        <v>587000</v>
      </c>
      <c r="N175" s="41">
        <f>'[2]Лист1'!$J$91</f>
        <v>587000</v>
      </c>
      <c r="O175" s="54"/>
      <c r="P175" s="54" t="s">
        <v>11</v>
      </c>
      <c r="Q175" s="54"/>
      <c r="R175" s="54"/>
      <c r="S175" s="54"/>
      <c r="T175" s="54" t="s">
        <v>11</v>
      </c>
      <c r="U175" s="54"/>
      <c r="V175" s="54"/>
      <c r="W175" s="54"/>
      <c r="X175" s="54" t="s">
        <v>11</v>
      </c>
      <c r="Y175" s="54"/>
      <c r="Z175" s="54"/>
    </row>
    <row r="176" spans="1:26" s="27" customFormat="1" ht="18" customHeight="1">
      <c r="A176" s="210" t="s">
        <v>157</v>
      </c>
      <c r="B176" s="210"/>
      <c r="C176" s="167"/>
      <c r="D176" s="167" t="s">
        <v>153</v>
      </c>
      <c r="E176" s="167"/>
      <c r="F176" s="167"/>
      <c r="G176" s="56"/>
      <c r="H176" s="53">
        <v>43830</v>
      </c>
      <c r="I176" s="57"/>
      <c r="J176" s="57"/>
      <c r="K176" s="58"/>
      <c r="L176" s="44"/>
      <c r="M176" s="44"/>
      <c r="N176" s="44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s="27" customFormat="1" ht="18" customHeight="1">
      <c r="A177" s="210"/>
      <c r="B177" s="210"/>
      <c r="C177" s="167"/>
      <c r="D177" s="167"/>
      <c r="E177" s="167"/>
      <c r="F177" s="167"/>
      <c r="G177" s="56"/>
      <c r="H177" s="53">
        <v>44196</v>
      </c>
      <c r="I177" s="57"/>
      <c r="J177" s="57"/>
      <c r="K177" s="58"/>
      <c r="L177" s="44"/>
      <c r="M177" s="44"/>
      <c r="N177" s="44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37" s="27" customFormat="1" ht="29.25" customHeight="1">
      <c r="A178" s="210"/>
      <c r="B178" s="210"/>
      <c r="C178" s="167"/>
      <c r="D178" s="167"/>
      <c r="E178" s="167"/>
      <c r="F178" s="167"/>
      <c r="G178" s="56"/>
      <c r="H178" s="53">
        <v>44561</v>
      </c>
      <c r="I178" s="57"/>
      <c r="J178" s="57"/>
      <c r="K178" s="58"/>
      <c r="L178" s="44"/>
      <c r="M178" s="44"/>
      <c r="N178" s="44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</row>
    <row r="179" spans="1:26" s="25" customFormat="1" ht="12" customHeight="1">
      <c r="A179" s="210" t="s">
        <v>162</v>
      </c>
      <c r="B179" s="210"/>
      <c r="C179" s="167"/>
      <c r="D179" s="167" t="s">
        <v>152</v>
      </c>
      <c r="E179" s="167"/>
      <c r="F179" s="167"/>
      <c r="G179" s="56"/>
      <c r="H179" s="53">
        <v>43830</v>
      </c>
      <c r="I179" s="57"/>
      <c r="J179" s="57"/>
      <c r="K179" s="58"/>
      <c r="L179" s="44"/>
      <c r="M179" s="44"/>
      <c r="N179" s="44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s="59" customFormat="1" ht="24.75" customHeight="1">
      <c r="A180" s="210"/>
      <c r="B180" s="210"/>
      <c r="C180" s="167"/>
      <c r="D180" s="167"/>
      <c r="E180" s="167"/>
      <c r="F180" s="167"/>
      <c r="G180" s="56"/>
      <c r="H180" s="53">
        <v>44196</v>
      </c>
      <c r="I180" s="57"/>
      <c r="J180" s="57"/>
      <c r="K180" s="58"/>
      <c r="L180" s="44"/>
      <c r="M180" s="44"/>
      <c r="N180" s="44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s="59" customFormat="1" ht="24.75" customHeight="1">
      <c r="A181" s="210"/>
      <c r="B181" s="210"/>
      <c r="C181" s="167"/>
      <c r="D181" s="167"/>
      <c r="E181" s="167"/>
      <c r="F181" s="167"/>
      <c r="G181" s="56"/>
      <c r="H181" s="53">
        <v>44561</v>
      </c>
      <c r="I181" s="57"/>
      <c r="J181" s="57"/>
      <c r="K181" s="58"/>
      <c r="L181" s="44"/>
      <c r="M181" s="44"/>
      <c r="N181" s="44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49.5" customHeight="1">
      <c r="A182" s="214" t="s">
        <v>266</v>
      </c>
      <c r="B182" s="215" t="s">
        <v>164</v>
      </c>
      <c r="C182" s="216"/>
      <c r="D182" s="216"/>
      <c r="E182" s="217"/>
      <c r="F182" s="209" t="s">
        <v>165</v>
      </c>
      <c r="G182" s="56">
        <v>43466</v>
      </c>
      <c r="H182" s="56">
        <v>44561</v>
      </c>
      <c r="I182" s="229" t="s">
        <v>299</v>
      </c>
      <c r="J182" s="166">
        <v>5</v>
      </c>
      <c r="K182" s="228">
        <f>L182+M182+N182</f>
        <v>2677000</v>
      </c>
      <c r="L182" s="225">
        <f>L185+L186</f>
        <v>773000</v>
      </c>
      <c r="M182" s="225">
        <f>M185+M186</f>
        <v>952000</v>
      </c>
      <c r="N182" s="225">
        <f>N185+N186</f>
        <v>952000</v>
      </c>
      <c r="O182" s="224" t="s">
        <v>11</v>
      </c>
      <c r="P182" s="224" t="s">
        <v>11</v>
      </c>
      <c r="Q182" s="224"/>
      <c r="R182" s="224"/>
      <c r="S182" s="224" t="s">
        <v>11</v>
      </c>
      <c r="T182" s="224" t="s">
        <v>11</v>
      </c>
      <c r="U182" s="224"/>
      <c r="V182" s="224"/>
      <c r="W182" s="224" t="s">
        <v>11</v>
      </c>
      <c r="X182" s="224" t="s">
        <v>11</v>
      </c>
      <c r="Y182" s="224"/>
      <c r="Z182" s="224"/>
    </row>
    <row r="183" spans="1:26" ht="12.75">
      <c r="A183" s="214"/>
      <c r="B183" s="218"/>
      <c r="C183" s="219"/>
      <c r="D183" s="219"/>
      <c r="E183" s="220"/>
      <c r="F183" s="209"/>
      <c r="G183" s="56">
        <v>43466</v>
      </c>
      <c r="H183" s="56">
        <v>44561</v>
      </c>
      <c r="I183" s="166"/>
      <c r="J183" s="166"/>
      <c r="K183" s="228"/>
      <c r="L183" s="226"/>
      <c r="M183" s="226"/>
      <c r="N183" s="226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s="25" customFormat="1" ht="12.75">
      <c r="A184" s="214"/>
      <c r="B184" s="221"/>
      <c r="C184" s="222"/>
      <c r="D184" s="222"/>
      <c r="E184" s="223"/>
      <c r="F184" s="209"/>
      <c r="G184" s="56">
        <v>43466</v>
      </c>
      <c r="H184" s="56">
        <v>44561</v>
      </c>
      <c r="I184" s="166"/>
      <c r="J184" s="166"/>
      <c r="K184" s="228"/>
      <c r="L184" s="227"/>
      <c r="M184" s="227"/>
      <c r="N184" s="227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s="25" customFormat="1" ht="66">
      <c r="A185" s="100" t="s">
        <v>267</v>
      </c>
      <c r="B185" s="52" t="s">
        <v>166</v>
      </c>
      <c r="C185" s="51"/>
      <c r="D185" s="52" t="s">
        <v>177</v>
      </c>
      <c r="E185" s="52" t="s">
        <v>37</v>
      </c>
      <c r="F185" s="50" t="s">
        <v>105</v>
      </c>
      <c r="G185" s="56">
        <v>43466</v>
      </c>
      <c r="H185" s="56">
        <v>44561</v>
      </c>
      <c r="I185" s="40"/>
      <c r="J185" s="40"/>
      <c r="K185" s="45"/>
      <c r="L185" s="41"/>
      <c r="M185" s="41"/>
      <c r="N185" s="41"/>
      <c r="O185" s="54" t="s">
        <v>11</v>
      </c>
      <c r="P185" s="54"/>
      <c r="Q185" s="54"/>
      <c r="R185" s="54"/>
      <c r="S185" s="54" t="s">
        <v>11</v>
      </c>
      <c r="T185" s="54"/>
      <c r="U185" s="54"/>
      <c r="V185" s="54"/>
      <c r="W185" s="54" t="s">
        <v>11</v>
      </c>
      <c r="X185" s="54"/>
      <c r="Y185" s="54"/>
      <c r="Z185" s="54"/>
    </row>
    <row r="186" spans="1:26" s="25" customFormat="1" ht="66">
      <c r="A186" s="100" t="s">
        <v>268</v>
      </c>
      <c r="B186" s="52" t="s">
        <v>201</v>
      </c>
      <c r="C186" s="51"/>
      <c r="D186" s="52" t="s">
        <v>177</v>
      </c>
      <c r="E186" s="52" t="s">
        <v>37</v>
      </c>
      <c r="F186" s="50" t="s">
        <v>167</v>
      </c>
      <c r="G186" s="56">
        <v>43466</v>
      </c>
      <c r="H186" s="56">
        <v>44561</v>
      </c>
      <c r="I186" s="40"/>
      <c r="J186" s="40"/>
      <c r="K186" s="45">
        <f>L186+M186+N186</f>
        <v>2677000</v>
      </c>
      <c r="L186" s="41">
        <v>773000</v>
      </c>
      <c r="M186" s="41">
        <f>'[2]Лист1'!$I$94</f>
        <v>952000</v>
      </c>
      <c r="N186" s="41">
        <f>'[2]Лист1'!$J$94</f>
        <v>952000</v>
      </c>
      <c r="O186" s="54"/>
      <c r="P186" s="54" t="s">
        <v>11</v>
      </c>
      <c r="Q186" s="54"/>
      <c r="R186" s="54"/>
      <c r="S186" s="54"/>
      <c r="T186" s="54" t="s">
        <v>11</v>
      </c>
      <c r="U186" s="54"/>
      <c r="V186" s="54"/>
      <c r="W186" s="54"/>
      <c r="X186" s="54" t="s">
        <v>11</v>
      </c>
      <c r="Y186" s="54"/>
      <c r="Z186" s="54"/>
    </row>
    <row r="187" spans="1:26" s="25" customFormat="1" ht="12.75">
      <c r="A187" s="214" t="s">
        <v>163</v>
      </c>
      <c r="B187" s="186"/>
      <c r="C187" s="186"/>
      <c r="D187" s="209" t="s">
        <v>159</v>
      </c>
      <c r="E187" s="236"/>
      <c r="F187" s="236"/>
      <c r="G187" s="56"/>
      <c r="H187" s="53">
        <v>43830</v>
      </c>
      <c r="I187" s="57"/>
      <c r="J187" s="57"/>
      <c r="K187" s="44"/>
      <c r="L187" s="44"/>
      <c r="M187" s="44"/>
      <c r="N187" s="44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s="25" customFormat="1" ht="12.75">
      <c r="A188" s="186"/>
      <c r="B188" s="186"/>
      <c r="C188" s="186"/>
      <c r="D188" s="236"/>
      <c r="E188" s="236"/>
      <c r="F188" s="236"/>
      <c r="G188" s="56"/>
      <c r="H188" s="53">
        <v>44196</v>
      </c>
      <c r="I188" s="57"/>
      <c r="J188" s="57"/>
      <c r="K188" s="44"/>
      <c r="L188" s="44"/>
      <c r="M188" s="44"/>
      <c r="N188" s="44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s="25" customFormat="1" ht="12.75">
      <c r="A189" s="186"/>
      <c r="B189" s="186"/>
      <c r="C189" s="186"/>
      <c r="D189" s="236"/>
      <c r="E189" s="236"/>
      <c r="F189" s="236"/>
      <c r="G189" s="56"/>
      <c r="H189" s="53">
        <v>44561</v>
      </c>
      <c r="I189" s="57"/>
      <c r="J189" s="57"/>
      <c r="K189" s="44"/>
      <c r="L189" s="44"/>
      <c r="M189" s="44"/>
      <c r="N189" s="44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s="25" customFormat="1" ht="18" customHeight="1">
      <c r="A190" s="138" t="s">
        <v>169</v>
      </c>
      <c r="B190" s="138"/>
      <c r="C190" s="186"/>
      <c r="D190" s="209" t="s">
        <v>168</v>
      </c>
      <c r="E190" s="209"/>
      <c r="F190" s="209"/>
      <c r="G190" s="56"/>
      <c r="H190" s="53">
        <v>43830</v>
      </c>
      <c r="I190" s="57"/>
      <c r="J190" s="57"/>
      <c r="K190" s="44"/>
      <c r="L190" s="44"/>
      <c r="M190" s="44"/>
      <c r="N190" s="44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s="59" customFormat="1" ht="11.25" customHeight="1">
      <c r="A191" s="138"/>
      <c r="B191" s="138"/>
      <c r="C191" s="186"/>
      <c r="D191" s="209"/>
      <c r="E191" s="209"/>
      <c r="F191" s="209"/>
      <c r="G191" s="56"/>
      <c r="H191" s="53">
        <v>44196</v>
      </c>
      <c r="I191" s="57"/>
      <c r="J191" s="57"/>
      <c r="K191" s="44"/>
      <c r="L191" s="44"/>
      <c r="M191" s="44"/>
      <c r="N191" s="44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s="59" customFormat="1" ht="11.25" customHeight="1">
      <c r="A192" s="138"/>
      <c r="B192" s="138"/>
      <c r="C192" s="186"/>
      <c r="D192" s="209"/>
      <c r="E192" s="209"/>
      <c r="F192" s="209"/>
      <c r="G192" s="56"/>
      <c r="H192" s="53">
        <v>44561</v>
      </c>
      <c r="I192" s="57"/>
      <c r="J192" s="57"/>
      <c r="K192" s="44"/>
      <c r="L192" s="44"/>
      <c r="M192" s="44"/>
      <c r="N192" s="44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s="25" customFormat="1" ht="12" customHeight="1" hidden="1">
      <c r="A193" s="138"/>
      <c r="B193" s="138"/>
      <c r="C193" s="186"/>
      <c r="D193" s="209"/>
      <c r="E193" s="209"/>
      <c r="F193" s="209"/>
      <c r="G193" s="56"/>
      <c r="H193" s="53">
        <v>43830</v>
      </c>
      <c r="I193" s="57"/>
      <c r="J193" s="57"/>
      <c r="K193" s="44"/>
      <c r="L193" s="44"/>
      <c r="M193" s="44"/>
      <c r="N193" s="44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52.5" customHeight="1">
      <c r="A194" s="214" t="s">
        <v>278</v>
      </c>
      <c r="B194" s="215" t="s">
        <v>102</v>
      </c>
      <c r="C194" s="216"/>
      <c r="D194" s="216"/>
      <c r="E194" s="217"/>
      <c r="F194" s="209" t="s">
        <v>103</v>
      </c>
      <c r="G194" s="56">
        <v>43466</v>
      </c>
      <c r="H194" s="56">
        <v>44561</v>
      </c>
      <c r="I194" s="166" t="s">
        <v>128</v>
      </c>
      <c r="J194" s="166">
        <v>5.1</v>
      </c>
      <c r="K194" s="228">
        <f>L194+M194+N194</f>
        <v>450800</v>
      </c>
      <c r="L194" s="225">
        <f>L198</f>
        <v>450800</v>
      </c>
      <c r="M194" s="225">
        <v>0</v>
      </c>
      <c r="N194" s="225">
        <v>0</v>
      </c>
      <c r="O194" s="224" t="s">
        <v>11</v>
      </c>
      <c r="P194" s="224" t="s">
        <v>11</v>
      </c>
      <c r="Q194" s="224"/>
      <c r="R194" s="224"/>
      <c r="S194" s="224" t="s">
        <v>11</v>
      </c>
      <c r="T194" s="224" t="s">
        <v>11</v>
      </c>
      <c r="U194" s="224"/>
      <c r="V194" s="224"/>
      <c r="W194" s="224" t="s">
        <v>11</v>
      </c>
      <c r="X194" s="224" t="s">
        <v>11</v>
      </c>
      <c r="Y194" s="224"/>
      <c r="Z194" s="224"/>
    </row>
    <row r="195" spans="1:26" ht="12.75">
      <c r="A195" s="214"/>
      <c r="B195" s="218"/>
      <c r="C195" s="219"/>
      <c r="D195" s="219"/>
      <c r="E195" s="220"/>
      <c r="F195" s="209"/>
      <c r="G195" s="56">
        <v>43466</v>
      </c>
      <c r="H195" s="56">
        <v>44561</v>
      </c>
      <c r="I195" s="166"/>
      <c r="J195" s="166"/>
      <c r="K195" s="228"/>
      <c r="L195" s="226"/>
      <c r="M195" s="226"/>
      <c r="N195" s="226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s="25" customFormat="1" ht="12.75">
      <c r="A196" s="214"/>
      <c r="B196" s="221"/>
      <c r="C196" s="222"/>
      <c r="D196" s="222"/>
      <c r="E196" s="223"/>
      <c r="F196" s="209"/>
      <c r="G196" s="56">
        <v>43466</v>
      </c>
      <c r="H196" s="56">
        <v>44561</v>
      </c>
      <c r="I196" s="166"/>
      <c r="J196" s="166"/>
      <c r="K196" s="228"/>
      <c r="L196" s="227"/>
      <c r="M196" s="227"/>
      <c r="N196" s="227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s="25" customFormat="1" ht="66">
      <c r="A197" s="100" t="s">
        <v>279</v>
      </c>
      <c r="B197" s="52" t="s">
        <v>104</v>
      </c>
      <c r="C197" s="51"/>
      <c r="D197" s="52" t="s">
        <v>178</v>
      </c>
      <c r="E197" s="52" t="s">
        <v>37</v>
      </c>
      <c r="F197" s="50" t="s">
        <v>175</v>
      </c>
      <c r="G197" s="56">
        <v>43466</v>
      </c>
      <c r="H197" s="56">
        <v>44561</v>
      </c>
      <c r="I197" s="40"/>
      <c r="J197" s="40"/>
      <c r="K197" s="45">
        <v>0</v>
      </c>
      <c r="L197" s="41"/>
      <c r="M197" s="41"/>
      <c r="N197" s="41"/>
      <c r="O197" s="54" t="s">
        <v>11</v>
      </c>
      <c r="P197" s="54"/>
      <c r="Q197" s="54"/>
      <c r="R197" s="54"/>
      <c r="S197" s="54" t="s">
        <v>11</v>
      </c>
      <c r="T197" s="54"/>
      <c r="U197" s="54"/>
      <c r="V197" s="54"/>
      <c r="W197" s="54" t="s">
        <v>11</v>
      </c>
      <c r="X197" s="54"/>
      <c r="Y197" s="54"/>
      <c r="Z197" s="54"/>
    </row>
    <row r="198" spans="1:26" s="25" customFormat="1" ht="52.5">
      <c r="A198" s="100" t="s">
        <v>280</v>
      </c>
      <c r="B198" s="52" t="s">
        <v>106</v>
      </c>
      <c r="C198" s="51"/>
      <c r="D198" s="52" t="s">
        <v>177</v>
      </c>
      <c r="E198" s="52" t="s">
        <v>37</v>
      </c>
      <c r="F198" s="50" t="s">
        <v>107</v>
      </c>
      <c r="G198" s="56">
        <v>43466</v>
      </c>
      <c r="H198" s="56">
        <v>44561</v>
      </c>
      <c r="I198" s="40"/>
      <c r="J198" s="40"/>
      <c r="K198" s="45">
        <v>0</v>
      </c>
      <c r="L198" s="41">
        <v>450800</v>
      </c>
      <c r="M198" s="41">
        <v>0</v>
      </c>
      <c r="N198" s="41">
        <v>0</v>
      </c>
      <c r="O198" s="54"/>
      <c r="P198" s="54" t="s">
        <v>11</v>
      </c>
      <c r="Q198" s="54"/>
      <c r="R198" s="54"/>
      <c r="S198" s="54"/>
      <c r="T198" s="54" t="s">
        <v>11</v>
      </c>
      <c r="U198" s="54"/>
      <c r="V198" s="54"/>
      <c r="W198" s="54"/>
      <c r="X198" s="54" t="s">
        <v>11</v>
      </c>
      <c r="Y198" s="54"/>
      <c r="Z198" s="54"/>
    </row>
    <row r="199" spans="1:26" s="25" customFormat="1" ht="12.75">
      <c r="A199" s="214" t="s">
        <v>202</v>
      </c>
      <c r="B199" s="186"/>
      <c r="C199" s="186"/>
      <c r="D199" s="209" t="s">
        <v>159</v>
      </c>
      <c r="E199" s="236"/>
      <c r="F199" s="236"/>
      <c r="G199" s="56"/>
      <c r="H199" s="53">
        <v>43830</v>
      </c>
      <c r="I199" s="57"/>
      <c r="J199" s="57"/>
      <c r="K199" s="44"/>
      <c r="L199" s="44"/>
      <c r="M199" s="44"/>
      <c r="N199" s="44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s="25" customFormat="1" ht="12.75">
      <c r="A200" s="186"/>
      <c r="B200" s="186"/>
      <c r="C200" s="186"/>
      <c r="D200" s="236"/>
      <c r="E200" s="236"/>
      <c r="F200" s="236"/>
      <c r="G200" s="56"/>
      <c r="H200" s="53">
        <v>44196</v>
      </c>
      <c r="I200" s="57"/>
      <c r="J200" s="57"/>
      <c r="K200" s="44"/>
      <c r="L200" s="44"/>
      <c r="M200" s="44"/>
      <c r="N200" s="44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s="25" customFormat="1" ht="12.75">
      <c r="A201" s="186"/>
      <c r="B201" s="186"/>
      <c r="C201" s="186"/>
      <c r="D201" s="236"/>
      <c r="E201" s="236"/>
      <c r="F201" s="236"/>
      <c r="G201" s="56"/>
      <c r="H201" s="53">
        <v>44561</v>
      </c>
      <c r="I201" s="57"/>
      <c r="J201" s="57"/>
      <c r="K201" s="44"/>
      <c r="L201" s="44"/>
      <c r="M201" s="44"/>
      <c r="N201" s="44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s="25" customFormat="1" ht="12.75">
      <c r="A202" s="138" t="s">
        <v>206</v>
      </c>
      <c r="B202" s="138"/>
      <c r="C202" s="186"/>
      <c r="D202" s="209" t="s">
        <v>158</v>
      </c>
      <c r="E202" s="209"/>
      <c r="F202" s="209"/>
      <c r="G202" s="56"/>
      <c r="H202" s="53">
        <v>43830</v>
      </c>
      <c r="I202" s="57"/>
      <c r="J202" s="57"/>
      <c r="K202" s="44"/>
      <c r="L202" s="44"/>
      <c r="M202" s="44"/>
      <c r="N202" s="44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s="25" customFormat="1" ht="13.5" customHeight="1">
      <c r="A203" s="138"/>
      <c r="B203" s="138"/>
      <c r="C203" s="186"/>
      <c r="D203" s="209"/>
      <c r="E203" s="209"/>
      <c r="F203" s="209"/>
      <c r="G203" s="56"/>
      <c r="H203" s="53">
        <v>44196</v>
      </c>
      <c r="I203" s="57"/>
      <c r="J203" s="57"/>
      <c r="K203" s="44"/>
      <c r="L203" s="44"/>
      <c r="M203" s="44"/>
      <c r="N203" s="44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s="25" customFormat="1" ht="25.5" customHeight="1">
      <c r="A204" s="138"/>
      <c r="B204" s="138"/>
      <c r="C204" s="186"/>
      <c r="D204" s="209"/>
      <c r="E204" s="209"/>
      <c r="F204" s="209"/>
      <c r="G204" s="56"/>
      <c r="H204" s="53">
        <v>44561</v>
      </c>
      <c r="I204" s="57"/>
      <c r="J204" s="57"/>
      <c r="K204" s="44"/>
      <c r="L204" s="44"/>
      <c r="M204" s="44"/>
      <c r="N204" s="44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s="25" customFormat="1" ht="25.5" customHeight="1">
      <c r="A205" s="231" t="s">
        <v>139</v>
      </c>
      <c r="B205" s="231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</row>
    <row r="206" spans="1:26" ht="33.75" customHeight="1">
      <c r="A206" s="233" t="s">
        <v>269</v>
      </c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</row>
    <row r="207" spans="1:26" s="25" customFormat="1" ht="56.25" customHeight="1">
      <c r="A207" s="101" t="s">
        <v>270</v>
      </c>
      <c r="B207" s="138" t="s">
        <v>112</v>
      </c>
      <c r="C207" s="186"/>
      <c r="D207" s="186"/>
      <c r="E207" s="186"/>
      <c r="F207" s="67" t="s">
        <v>113</v>
      </c>
      <c r="G207" s="56">
        <v>43466</v>
      </c>
      <c r="H207" s="56">
        <v>44561</v>
      </c>
      <c r="I207" s="92" t="s">
        <v>221</v>
      </c>
      <c r="J207" s="92">
        <v>1</v>
      </c>
      <c r="K207" s="46">
        <f>L207+M207+N207</f>
        <v>53696750</v>
      </c>
      <c r="L207" s="46">
        <f>L209</f>
        <v>20743672</v>
      </c>
      <c r="M207" s="46">
        <f>M209</f>
        <v>19074039</v>
      </c>
      <c r="N207" s="46">
        <f>N209</f>
        <v>13879039</v>
      </c>
      <c r="O207" s="47" t="s">
        <v>11</v>
      </c>
      <c r="P207" s="47" t="s">
        <v>11</v>
      </c>
      <c r="Q207" s="47" t="s">
        <v>11</v>
      </c>
      <c r="R207" s="47" t="s">
        <v>11</v>
      </c>
      <c r="S207" s="47" t="s">
        <v>11</v>
      </c>
      <c r="T207" s="47" t="s">
        <v>11</v>
      </c>
      <c r="U207" s="47" t="s">
        <v>11</v>
      </c>
      <c r="V207" s="47" t="s">
        <v>11</v>
      </c>
      <c r="W207" s="47" t="s">
        <v>11</v>
      </c>
      <c r="X207" s="47" t="s">
        <v>11</v>
      </c>
      <c r="Y207" s="47" t="s">
        <v>11</v>
      </c>
      <c r="Z207" s="47" t="s">
        <v>11</v>
      </c>
    </row>
    <row r="208" spans="1:26" s="25" customFormat="1" ht="48.75" customHeight="1">
      <c r="A208" s="102" t="s">
        <v>271</v>
      </c>
      <c r="B208" s="50" t="s">
        <v>114</v>
      </c>
      <c r="C208" s="88"/>
      <c r="D208" s="50" t="s">
        <v>177</v>
      </c>
      <c r="E208" s="50" t="s">
        <v>37</v>
      </c>
      <c r="F208" s="50" t="s">
        <v>120</v>
      </c>
      <c r="G208" s="56">
        <v>43466</v>
      </c>
      <c r="H208" s="56">
        <v>44561</v>
      </c>
      <c r="I208" s="93"/>
      <c r="J208" s="93"/>
      <c r="K208" s="46">
        <v>0</v>
      </c>
      <c r="L208" s="46"/>
      <c r="M208" s="46"/>
      <c r="N208" s="46"/>
      <c r="O208" s="54"/>
      <c r="P208" s="54"/>
      <c r="Q208" s="54"/>
      <c r="R208" s="54" t="s">
        <v>11</v>
      </c>
      <c r="S208" s="54"/>
      <c r="T208" s="54"/>
      <c r="U208" s="54"/>
      <c r="V208" s="54" t="s">
        <v>11</v>
      </c>
      <c r="W208" s="54"/>
      <c r="X208" s="54"/>
      <c r="Y208" s="54"/>
      <c r="Z208" s="54" t="s">
        <v>11</v>
      </c>
    </row>
    <row r="209" spans="1:26" s="25" customFormat="1" ht="56.25" customHeight="1">
      <c r="A209" s="102" t="s">
        <v>272</v>
      </c>
      <c r="B209" s="50" t="s">
        <v>115</v>
      </c>
      <c r="C209" s="88"/>
      <c r="D209" s="50" t="s">
        <v>177</v>
      </c>
      <c r="E209" s="50" t="s">
        <v>37</v>
      </c>
      <c r="F209" s="50" t="s">
        <v>113</v>
      </c>
      <c r="G209" s="56">
        <v>43466</v>
      </c>
      <c r="H209" s="56">
        <v>44561</v>
      </c>
      <c r="I209" s="93"/>
      <c r="J209" s="93"/>
      <c r="K209" s="46">
        <f>L209+M209+N209</f>
        <v>53696750</v>
      </c>
      <c r="L209" s="46">
        <f>20368272+285400+90000</f>
        <v>20743672</v>
      </c>
      <c r="M209" s="46">
        <f>'[2]Лист1'!$I$101</f>
        <v>19074039</v>
      </c>
      <c r="N209" s="46">
        <f>'[2]Лист1'!$J$102</f>
        <v>13879039</v>
      </c>
      <c r="O209" s="54" t="s">
        <v>11</v>
      </c>
      <c r="P209" s="54" t="s">
        <v>11</v>
      </c>
      <c r="Q209" s="54" t="s">
        <v>11</v>
      </c>
      <c r="R209" s="54" t="s">
        <v>11</v>
      </c>
      <c r="S209" s="54" t="s">
        <v>11</v>
      </c>
      <c r="T209" s="54" t="s">
        <v>11</v>
      </c>
      <c r="U209" s="54" t="s">
        <v>11</v>
      </c>
      <c r="V209" s="54" t="s">
        <v>11</v>
      </c>
      <c r="W209" s="54" t="s">
        <v>11</v>
      </c>
      <c r="X209" s="54" t="s">
        <v>11</v>
      </c>
      <c r="Y209" s="54" t="s">
        <v>11</v>
      </c>
      <c r="Z209" s="54" t="s">
        <v>11</v>
      </c>
    </row>
    <row r="210" spans="1:26" s="25" customFormat="1" ht="15" customHeight="1">
      <c r="A210" s="208" t="s">
        <v>215</v>
      </c>
      <c r="B210" s="139"/>
      <c r="C210" s="139"/>
      <c r="D210" s="138" t="s">
        <v>155</v>
      </c>
      <c r="E210" s="139"/>
      <c r="F210" s="139"/>
      <c r="G210" s="56"/>
      <c r="H210" s="53">
        <v>43830</v>
      </c>
      <c r="I210" s="92"/>
      <c r="J210" s="92"/>
      <c r="K210" s="47"/>
      <c r="L210" s="113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s="25" customFormat="1" ht="15" customHeight="1">
      <c r="A211" s="139"/>
      <c r="B211" s="139"/>
      <c r="C211" s="139"/>
      <c r="D211" s="139"/>
      <c r="E211" s="139"/>
      <c r="F211" s="139"/>
      <c r="G211" s="56"/>
      <c r="H211" s="53">
        <v>44196</v>
      </c>
      <c r="I211" s="92"/>
      <c r="J211" s="92"/>
      <c r="K211" s="47"/>
      <c r="L211" s="113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s="25" customFormat="1" ht="15" customHeight="1">
      <c r="A212" s="139"/>
      <c r="B212" s="139"/>
      <c r="C212" s="139"/>
      <c r="D212" s="139"/>
      <c r="E212" s="139"/>
      <c r="F212" s="139"/>
      <c r="G212" s="56"/>
      <c r="H212" s="53">
        <v>44561</v>
      </c>
      <c r="I212" s="92"/>
      <c r="J212" s="92"/>
      <c r="K212" s="47"/>
      <c r="L212" s="113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s="25" customFormat="1" ht="15.75" customHeight="1">
      <c r="A213" s="235" t="s">
        <v>216</v>
      </c>
      <c r="B213" s="139"/>
      <c r="C213" s="139"/>
      <c r="D213" s="138" t="s">
        <v>156</v>
      </c>
      <c r="E213" s="139"/>
      <c r="F213" s="139"/>
      <c r="G213" s="56"/>
      <c r="H213" s="53">
        <v>43830</v>
      </c>
      <c r="I213" s="92"/>
      <c r="J213" s="92"/>
      <c r="K213" s="47"/>
      <c r="L213" s="113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" customHeight="1">
      <c r="A214" s="139"/>
      <c r="B214" s="139"/>
      <c r="C214" s="139"/>
      <c r="D214" s="139"/>
      <c r="E214" s="139"/>
      <c r="F214" s="139"/>
      <c r="G214" s="56"/>
      <c r="H214" s="53">
        <v>44196</v>
      </c>
      <c r="I214" s="92"/>
      <c r="J214" s="92"/>
      <c r="K214" s="47"/>
      <c r="L214" s="113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s="25" customFormat="1" ht="13.5">
      <c r="A215" s="139"/>
      <c r="B215" s="139"/>
      <c r="C215" s="139"/>
      <c r="D215" s="139"/>
      <c r="E215" s="139"/>
      <c r="F215" s="139"/>
      <c r="G215" s="76"/>
      <c r="H215" s="53">
        <v>44561</v>
      </c>
      <c r="I215" s="92"/>
      <c r="J215" s="92"/>
      <c r="K215" s="47"/>
      <c r="L215" s="113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s="25" customFormat="1" ht="72" customHeight="1">
      <c r="A216" s="101" t="s">
        <v>273</v>
      </c>
      <c r="B216" s="138" t="s">
        <v>324</v>
      </c>
      <c r="C216" s="186"/>
      <c r="D216" s="186"/>
      <c r="E216" s="186"/>
      <c r="F216" s="67" t="s">
        <v>116</v>
      </c>
      <c r="G216" s="56">
        <v>42736</v>
      </c>
      <c r="H216" s="56">
        <v>43830</v>
      </c>
      <c r="I216" s="95" t="s">
        <v>222</v>
      </c>
      <c r="J216" s="92">
        <v>1</v>
      </c>
      <c r="K216" s="87">
        <f>L216+M216+N216</f>
        <v>16641</v>
      </c>
      <c r="L216" s="46">
        <f>L217</f>
        <v>5547</v>
      </c>
      <c r="M216" s="46">
        <f>M217</f>
        <v>5547</v>
      </c>
      <c r="N216" s="46">
        <f>N217</f>
        <v>5547</v>
      </c>
      <c r="O216" s="47" t="s">
        <v>11</v>
      </c>
      <c r="P216" s="47" t="s">
        <v>11</v>
      </c>
      <c r="Q216" s="47" t="s">
        <v>11</v>
      </c>
      <c r="R216" s="47" t="s">
        <v>11</v>
      </c>
      <c r="S216" s="47" t="s">
        <v>11</v>
      </c>
      <c r="T216" s="47" t="s">
        <v>11</v>
      </c>
      <c r="U216" s="47" t="s">
        <v>11</v>
      </c>
      <c r="V216" s="47" t="s">
        <v>11</v>
      </c>
      <c r="W216" s="47" t="s">
        <v>11</v>
      </c>
      <c r="X216" s="47" t="s">
        <v>11</v>
      </c>
      <c r="Y216" s="47" t="s">
        <v>11</v>
      </c>
      <c r="Z216" s="47" t="s">
        <v>11</v>
      </c>
    </row>
    <row r="217" spans="1:26" s="25" customFormat="1" ht="52.5">
      <c r="A217" s="102" t="s">
        <v>274</v>
      </c>
      <c r="B217" s="50" t="s">
        <v>117</v>
      </c>
      <c r="C217" s="103"/>
      <c r="D217" s="50" t="s">
        <v>178</v>
      </c>
      <c r="E217" s="50" t="s">
        <v>37</v>
      </c>
      <c r="F217" s="50" t="s">
        <v>113</v>
      </c>
      <c r="G217" s="56">
        <v>42736</v>
      </c>
      <c r="H217" s="56">
        <v>43830</v>
      </c>
      <c r="I217" s="93"/>
      <c r="J217" s="93"/>
      <c r="K217" s="87">
        <f>L217+M217+N217</f>
        <v>16641</v>
      </c>
      <c r="L217" s="46">
        <f>'[2]Лист1'!$H$104</f>
        <v>5547</v>
      </c>
      <c r="M217" s="46">
        <f>'[2]Лист1'!$I$104</f>
        <v>5547</v>
      </c>
      <c r="N217" s="46">
        <f>'[2]Лист1'!$J$104</f>
        <v>5547</v>
      </c>
      <c r="O217" s="54" t="s">
        <v>11</v>
      </c>
      <c r="P217" s="54" t="s">
        <v>11</v>
      </c>
      <c r="Q217" s="54" t="s">
        <v>11</v>
      </c>
      <c r="R217" s="54" t="s">
        <v>11</v>
      </c>
      <c r="S217" s="54" t="s">
        <v>11</v>
      </c>
      <c r="T217" s="54" t="s">
        <v>11</v>
      </c>
      <c r="U217" s="54" t="s">
        <v>11</v>
      </c>
      <c r="V217" s="54" t="s">
        <v>11</v>
      </c>
      <c r="W217" s="54" t="s">
        <v>11</v>
      </c>
      <c r="X217" s="54" t="s">
        <v>11</v>
      </c>
      <c r="Y217" s="54" t="s">
        <v>11</v>
      </c>
      <c r="Z217" s="54" t="s">
        <v>11</v>
      </c>
    </row>
    <row r="218" spans="1:70" s="37" customFormat="1" ht="13.5">
      <c r="A218" s="208" t="s">
        <v>217</v>
      </c>
      <c r="B218" s="139"/>
      <c r="C218" s="230"/>
      <c r="D218" s="138" t="s">
        <v>156</v>
      </c>
      <c r="E218" s="139"/>
      <c r="F218" s="139"/>
      <c r="G218" s="104"/>
      <c r="H218" s="53">
        <v>43830</v>
      </c>
      <c r="I218" s="92"/>
      <c r="J218" s="92"/>
      <c r="K218" s="92"/>
      <c r="L218" s="92"/>
      <c r="M218" s="92"/>
      <c r="N218" s="92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</row>
    <row r="219" spans="1:26" ht="13.5">
      <c r="A219" s="208"/>
      <c r="B219" s="139"/>
      <c r="C219" s="230"/>
      <c r="D219" s="139"/>
      <c r="E219" s="139"/>
      <c r="F219" s="139"/>
      <c r="G219" s="104"/>
      <c r="H219" s="53">
        <v>44196</v>
      </c>
      <c r="I219" s="92"/>
      <c r="J219" s="92"/>
      <c r="K219" s="92"/>
      <c r="L219" s="92"/>
      <c r="M219" s="92"/>
      <c r="N219" s="92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3.5">
      <c r="A220" s="208"/>
      <c r="B220" s="139"/>
      <c r="C220" s="230"/>
      <c r="D220" s="139"/>
      <c r="E220" s="139"/>
      <c r="F220" s="139"/>
      <c r="G220" s="104"/>
      <c r="H220" s="53">
        <v>44561</v>
      </c>
      <c r="I220" s="92"/>
      <c r="J220" s="92"/>
      <c r="K220" s="92"/>
      <c r="L220" s="92"/>
      <c r="M220" s="92"/>
      <c r="N220" s="92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">
      <c r="A221" s="105"/>
      <c r="B221" s="106"/>
      <c r="C221" s="106"/>
      <c r="D221" s="107" t="s">
        <v>140</v>
      </c>
      <c r="E221" s="108"/>
      <c r="F221" s="109"/>
      <c r="G221" s="110"/>
      <c r="H221" s="110"/>
      <c r="I221" s="111"/>
      <c r="J221" s="111"/>
      <c r="K221" s="48">
        <f>L221+M221+N221</f>
        <v>962464391.9300001</v>
      </c>
      <c r="L221" s="48">
        <f>L17+L24+L59+L64+L71+L76+L81+L87+L101+L106+L111+L128+L140+L167+L174+L182+L207+L216+L130+L160+L92+L194-L92</f>
        <v>365354387.93</v>
      </c>
      <c r="M221" s="48">
        <f>M17+M24+M59+M64+M71+M76+M81+M87+M101+M106+M111+M128+M140+M167+M174+M182+M207+M216+M130+M160+M92</f>
        <v>299970252</v>
      </c>
      <c r="N221" s="48">
        <f>N17+N24+N59+N64+N71+N76+N81+N87+N101+N106+N111+N128+N140+N167+N174+N182+N207+N216+N130+N160+N92</f>
        <v>297139752</v>
      </c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ht="12">
      <c r="L222" s="117"/>
    </row>
    <row r="223" spans="11:14" ht="12">
      <c r="K223" s="49"/>
      <c r="L223" s="117"/>
      <c r="M223" s="24"/>
      <c r="N223" s="24"/>
    </row>
    <row r="224" ht="12">
      <c r="L224" s="117"/>
    </row>
    <row r="225" ht="12">
      <c r="K225" s="24"/>
    </row>
    <row r="227" ht="12">
      <c r="L227" s="117"/>
    </row>
    <row r="228" spans="13:14" ht="12">
      <c r="M228" s="24"/>
      <c r="N228" s="24"/>
    </row>
  </sheetData>
  <sheetProtection/>
  <mergeCells count="192">
    <mergeCell ref="B32:E32"/>
    <mergeCell ref="B113:E113"/>
    <mergeCell ref="A118:B120"/>
    <mergeCell ref="C118:F120"/>
    <mergeCell ref="A84:B86"/>
    <mergeCell ref="C84:F86"/>
    <mergeCell ref="C73:F75"/>
    <mergeCell ref="B76:E76"/>
    <mergeCell ref="B81:E81"/>
    <mergeCell ref="A67:B69"/>
    <mergeCell ref="A210:C212"/>
    <mergeCell ref="D210:F212"/>
    <mergeCell ref="F182:F184"/>
    <mergeCell ref="D187:F189"/>
    <mergeCell ref="A172:Z172"/>
    <mergeCell ref="Z194:Z196"/>
    <mergeCell ref="X182:X184"/>
    <mergeCell ref="Y182:Y184"/>
    <mergeCell ref="Z182:Z184"/>
    <mergeCell ref="A187:B189"/>
    <mergeCell ref="B207:E207"/>
    <mergeCell ref="Y194:Y196"/>
    <mergeCell ref="A213:C215"/>
    <mergeCell ref="D213:F215"/>
    <mergeCell ref="D199:F201"/>
    <mergeCell ref="A202:B204"/>
    <mergeCell ref="C202:C204"/>
    <mergeCell ref="D202:F204"/>
    <mergeCell ref="A199:B201"/>
    <mergeCell ref="C199:C201"/>
    <mergeCell ref="J182:J184"/>
    <mergeCell ref="K182:K184"/>
    <mergeCell ref="B216:E216"/>
    <mergeCell ref="A218:C220"/>
    <mergeCell ref="D218:F220"/>
    <mergeCell ref="A190:B193"/>
    <mergeCell ref="C190:C193"/>
    <mergeCell ref="D190:F193"/>
    <mergeCell ref="A205:Z205"/>
    <mergeCell ref="A206:Z206"/>
    <mergeCell ref="W182:W184"/>
    <mergeCell ref="I194:I196"/>
    <mergeCell ref="J194:J196"/>
    <mergeCell ref="Q194:Q196"/>
    <mergeCell ref="R194:R196"/>
    <mergeCell ref="I182:I184"/>
    <mergeCell ref="R182:R184"/>
    <mergeCell ref="P182:P184"/>
    <mergeCell ref="Q182:Q184"/>
    <mergeCell ref="T182:T184"/>
    <mergeCell ref="K194:K196"/>
    <mergeCell ref="L194:L196"/>
    <mergeCell ref="N182:N184"/>
    <mergeCell ref="O182:O184"/>
    <mergeCell ref="V194:V196"/>
    <mergeCell ref="V182:V184"/>
    <mergeCell ref="S182:S184"/>
    <mergeCell ref="U182:U184"/>
    <mergeCell ref="L182:L184"/>
    <mergeCell ref="M182:M184"/>
    <mergeCell ref="W194:W196"/>
    <mergeCell ref="X194:X196"/>
    <mergeCell ref="M194:M196"/>
    <mergeCell ref="N194:N196"/>
    <mergeCell ref="O194:O196"/>
    <mergeCell ref="P194:P196"/>
    <mergeCell ref="T194:T196"/>
    <mergeCell ref="S194:S196"/>
    <mergeCell ref="U194:U196"/>
    <mergeCell ref="A179:B181"/>
    <mergeCell ref="C179:C181"/>
    <mergeCell ref="D179:F181"/>
    <mergeCell ref="A194:A196"/>
    <mergeCell ref="B194:E196"/>
    <mergeCell ref="F194:F196"/>
    <mergeCell ref="A182:A184"/>
    <mergeCell ref="B182:E184"/>
    <mergeCell ref="C187:C189"/>
    <mergeCell ref="A173:Z173"/>
    <mergeCell ref="B174:E174"/>
    <mergeCell ref="A176:B178"/>
    <mergeCell ref="C176:C178"/>
    <mergeCell ref="D176:F178"/>
    <mergeCell ref="A159:N159"/>
    <mergeCell ref="B160:E160"/>
    <mergeCell ref="A164:B166"/>
    <mergeCell ref="C164:F166"/>
    <mergeCell ref="B167:E167"/>
    <mergeCell ref="A169:B171"/>
    <mergeCell ref="C169:F171"/>
    <mergeCell ref="A138:Z138"/>
    <mergeCell ref="A139:Z139"/>
    <mergeCell ref="B140:E140"/>
    <mergeCell ref="A146:B148"/>
    <mergeCell ref="C146:F148"/>
    <mergeCell ref="A149:B151"/>
    <mergeCell ref="C149:F151"/>
    <mergeCell ref="A127:Z127"/>
    <mergeCell ref="B128:E128"/>
    <mergeCell ref="A135:C137"/>
    <mergeCell ref="D135:F137"/>
    <mergeCell ref="B101:E101"/>
    <mergeCell ref="A103:C105"/>
    <mergeCell ref="D103:F105"/>
    <mergeCell ref="B106:E106"/>
    <mergeCell ref="A124:B126"/>
    <mergeCell ref="C124:F126"/>
    <mergeCell ref="A121:B123"/>
    <mergeCell ref="B96:E96"/>
    <mergeCell ref="A98:B100"/>
    <mergeCell ref="C98:F100"/>
    <mergeCell ref="B87:E87"/>
    <mergeCell ref="A93:B95"/>
    <mergeCell ref="C93:F95"/>
    <mergeCell ref="C67:F69"/>
    <mergeCell ref="B111:E111"/>
    <mergeCell ref="A115:B117"/>
    <mergeCell ref="C115:F117"/>
    <mergeCell ref="A108:B110"/>
    <mergeCell ref="C108:F110"/>
    <mergeCell ref="A70:Z70"/>
    <mergeCell ref="B71:E71"/>
    <mergeCell ref="A73:B75"/>
    <mergeCell ref="A47:B49"/>
    <mergeCell ref="C47:C49"/>
    <mergeCell ref="D47:F49"/>
    <mergeCell ref="A78:B80"/>
    <mergeCell ref="C78:F80"/>
    <mergeCell ref="B59:E59"/>
    <mergeCell ref="A61:B63"/>
    <mergeCell ref="C61:C63"/>
    <mergeCell ref="D61:F63"/>
    <mergeCell ref="B64:E64"/>
    <mergeCell ref="A53:B55"/>
    <mergeCell ref="C53:C55"/>
    <mergeCell ref="D53:F55"/>
    <mergeCell ref="A56:B58"/>
    <mergeCell ref="C56:C58"/>
    <mergeCell ref="D56:F58"/>
    <mergeCell ref="G11:G13"/>
    <mergeCell ref="H11:H13"/>
    <mergeCell ref="I11:I13"/>
    <mergeCell ref="B17:E17"/>
    <mergeCell ref="A50:B52"/>
    <mergeCell ref="C50:C52"/>
    <mergeCell ref="D50:F52"/>
    <mergeCell ref="A41:B43"/>
    <mergeCell ref="C41:C43"/>
    <mergeCell ref="D41:F43"/>
    <mergeCell ref="A15:Z15"/>
    <mergeCell ref="A16:Z16"/>
    <mergeCell ref="A38:B40"/>
    <mergeCell ref="C38:C40"/>
    <mergeCell ref="D38:F40"/>
    <mergeCell ref="C121:F123"/>
    <mergeCell ref="A44:B46"/>
    <mergeCell ref="C44:C46"/>
    <mergeCell ref="D44:F46"/>
    <mergeCell ref="B24:E24"/>
    <mergeCell ref="J11:J13"/>
    <mergeCell ref="K11:N11"/>
    <mergeCell ref="O11:Z11"/>
    <mergeCell ref="K12:K13"/>
    <mergeCell ref="L12:N12"/>
    <mergeCell ref="O12:R12"/>
    <mergeCell ref="S12:V12"/>
    <mergeCell ref="W12:Z12"/>
    <mergeCell ref="B8:Z8"/>
    <mergeCell ref="B9:Z9"/>
    <mergeCell ref="B10:G10"/>
    <mergeCell ref="L10:N10"/>
    <mergeCell ref="A11:A13"/>
    <mergeCell ref="B11:B13"/>
    <mergeCell ref="C11:C13"/>
    <mergeCell ref="D11:D13"/>
    <mergeCell ref="E11:E13"/>
    <mergeCell ref="F11:F13"/>
    <mergeCell ref="M1:Z1"/>
    <mergeCell ref="I2:Z2"/>
    <mergeCell ref="B5:G5"/>
    <mergeCell ref="B7:Z7"/>
    <mergeCell ref="K3:Z5"/>
    <mergeCell ref="L6:Z6"/>
    <mergeCell ref="B130:E130"/>
    <mergeCell ref="A132:C134"/>
    <mergeCell ref="D132:F134"/>
    <mergeCell ref="A155:B157"/>
    <mergeCell ref="C155:F157"/>
    <mergeCell ref="A158:B158"/>
    <mergeCell ref="C158:F158"/>
    <mergeCell ref="A152:B154"/>
    <mergeCell ref="C152:F154"/>
  </mergeCells>
  <printOptions horizontalCentered="1"/>
  <pageMargins left="0.2362204724409449" right="0.2362204724409449" top="0.6692913385826772" bottom="0.5905511811023623" header="0.31496062992125984" footer="0.2755905511811024"/>
  <pageSetup fitToHeight="10" fitToWidth="1" horizontalDpi="600" verticalDpi="600" orientation="landscape" paperSize="9" scale="56" r:id="rId1"/>
  <headerFooter>
    <oddFooter>&amp;C&amp;P</oddFooter>
  </headerFooter>
  <rowBreaks count="8" manualBreakCount="8">
    <brk id="26" max="25" man="1"/>
    <brk id="65" max="25" man="1"/>
    <brk id="86" max="25" man="1"/>
    <brk id="101" max="25" man="1"/>
    <brk id="126" max="25" man="1"/>
    <brk id="141" max="25" man="1"/>
    <brk id="167" max="25" man="1"/>
    <brk id="19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Пользователь</cp:lastModifiedBy>
  <cp:lastPrinted>2019-10-24T07:05:18Z</cp:lastPrinted>
  <dcterms:created xsi:type="dcterms:W3CDTF">2014-01-15T08:37:28Z</dcterms:created>
  <dcterms:modified xsi:type="dcterms:W3CDTF">2019-10-24T07:12:37Z</dcterms:modified>
  <cp:category/>
  <cp:version/>
  <cp:contentType/>
  <cp:contentStatus/>
</cp:coreProperties>
</file>