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00" activeTab="0"/>
  </bookViews>
  <sheets>
    <sheet name="Управление образования " sheetId="1" r:id="rId1"/>
  </sheets>
  <externalReferences>
    <externalReference r:id="rId4"/>
    <externalReference r:id="rId5"/>
  </externalReferences>
  <definedNames>
    <definedName name="_xlnm.Print_Titles" localSheetId="0">'Управление образования '!$7:$10</definedName>
    <definedName name="_xlnm.Print_Area" localSheetId="0">'Управление образования '!$A$1:$Z$233</definedName>
  </definedNames>
  <calcPr fullCalcOnLoad="1"/>
</workbook>
</file>

<file path=xl/sharedStrings.xml><?xml version="1.0" encoding="utf-8"?>
<sst xmlns="http://schemas.openxmlformats.org/spreadsheetml/2006/main" count="1216" uniqueCount="380">
  <si>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</si>
  <si>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</si>
  <si>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</si>
  <si>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</si>
  <si>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</si>
  <si>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</si>
  <si>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</si>
  <si>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</si>
  <si>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</si>
  <si>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</si>
  <si>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</si>
  <si>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</si>
  <si>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КЦСР,                                               Доп. ФК</t>
  </si>
  <si>
    <t>Объем ресурсного обеспечения, руб.</t>
  </si>
  <si>
    <t>в том числе</t>
  </si>
  <si>
    <t>Контрольное событие 8</t>
  </si>
  <si>
    <t>Контрольное событие 10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</si>
  <si>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</si>
  <si>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</si>
  <si>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</si>
  <si>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</si>
  <si>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</si>
  <si>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</si>
  <si>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</si>
  <si>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</si>
  <si>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</si>
  <si>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 xml:space="preserve">Исполнение ДОО муниципального задания 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</si>
  <si>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</si>
  <si>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</si>
  <si>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</si>
  <si>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Обеспечение качественной подготовки выпускников к государственной итоговой аттестации.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</si>
  <si>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</si>
  <si>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</si>
  <si>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</si>
  <si>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</si>
  <si>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</si>
  <si>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</si>
  <si>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</si>
  <si>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</si>
  <si>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</si>
  <si>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</si>
  <si>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</si>
  <si>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</si>
  <si>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</si>
  <si>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</si>
  <si>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</si>
  <si>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</si>
  <si>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</si>
  <si>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</si>
  <si>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</si>
  <si>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</si>
  <si>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</si>
  <si>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</si>
  <si>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</si>
  <si>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</si>
  <si>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</si>
  <si>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</si>
  <si>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</si>
  <si>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</si>
  <si>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</si>
  <si>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</si>
  <si>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</si>
  <si>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</si>
  <si>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</si>
  <si>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</si>
  <si>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</si>
  <si>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</si>
  <si>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</si>
  <si>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</si>
  <si>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>Удельный вес детей приоритетных категорий охваченных оздоровлением  от общего количества детей данной категории.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</si>
  <si>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</si>
  <si>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</si>
  <si>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</si>
  <si>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</si>
  <si>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</si>
  <si>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</si>
  <si>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Обеспечение деятельности подведомтсвенных учреждений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</si>
  <si>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</si>
  <si>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</si>
  <si>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</si>
  <si>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</si>
  <si>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Контрольное событие 27</t>
  </si>
  <si>
    <t>Исполнение муниципального задания ДОО в полном объёме</t>
  </si>
  <si>
    <t>5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</si>
  <si>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</si>
  <si>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</si>
  <si>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</si>
  <si>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</si>
  <si>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</si>
  <si>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</si>
  <si>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</si>
  <si>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</si>
  <si>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</si>
  <si>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</si>
  <si>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</si>
  <si>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</si>
  <si>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t>Итого по программе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</si>
  <si>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</si>
  <si>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</si>
  <si>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</si>
  <si>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</si>
  <si>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</si>
  <si>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</si>
  <si>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</si>
  <si>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</si>
  <si>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</si>
  <si>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</si>
  <si>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</si>
  <si>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</si>
  <si>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</si>
  <si>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</si>
  <si>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</si>
  <si>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</si>
  <si>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</si>
  <si>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</si>
  <si>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</si>
  <si>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</si>
  <si>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</si>
  <si>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обеспечение населения  правом  на
получение качественного отдыха и оздоровления  детей в летний период
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</si>
  <si>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</si>
  <si>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</si>
  <si>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</si>
  <si>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</si>
  <si>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</si>
  <si>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</si>
  <si>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</si>
  <si>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</si>
  <si>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</si>
  <si>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</si>
  <si>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</si>
  <si>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</si>
  <si>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</si>
  <si>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</si>
  <si>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</si>
  <si>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</si>
  <si>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</si>
  <si>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</si>
  <si>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</si>
  <si>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</si>
  <si>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</si>
  <si>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</si>
  <si>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</si>
  <si>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</si>
  <si>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</si>
  <si>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</si>
  <si>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</si>
  <si>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</si>
  <si>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</si>
  <si>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</si>
  <si>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</si>
  <si>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</si>
  <si>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</si>
  <si>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</si>
  <si>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</si>
  <si>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</si>
  <si>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</si>
  <si>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</si>
  <si>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</si>
  <si>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</si>
  <si>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</si>
  <si>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</si>
  <si>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</si>
  <si>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</si>
  <si>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</si>
  <si>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</si>
  <si>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</si>
  <si>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</si>
  <si>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>Увеличение количества выпускников, заключивших договор о целевом обучении.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</si>
  <si>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</si>
  <si>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</si>
  <si>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</si>
  <si>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</si>
  <si>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</si>
  <si>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</si>
  <si>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</si>
  <si>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</si>
  <si>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</si>
  <si>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</si>
  <si>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</si>
  <si>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</si>
  <si>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</si>
  <si>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</si>
  <si>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1.2.4.2.</t>
  </si>
  <si>
    <t>1.2.4.3.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</si>
  <si>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</si>
  <si>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</si>
  <si>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</si>
  <si>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</si>
  <si>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</si>
  <si>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</si>
  <si>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</si>
  <si>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</si>
  <si>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</si>
  <si>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</si>
  <si>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</si>
  <si>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</si>
  <si>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</si>
  <si>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</si>
  <si>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</si>
  <si>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</si>
  <si>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</si>
  <si>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</si>
  <si>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</si>
  <si>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</si>
  <si>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</si>
  <si>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</si>
  <si>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</si>
  <si>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</si>
  <si>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</si>
  <si>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</si>
  <si>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</si>
  <si>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</si>
  <si>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</si>
  <si>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</si>
  <si>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</si>
  <si>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04.1.28.S2000    </t>
  </si>
  <si>
    <t>1.1.2.3.</t>
  </si>
  <si>
    <t>1.1.2.4.</t>
  </si>
  <si>
    <t>Информационное обеспечение реализации ООП   ДО</t>
  </si>
  <si>
    <t>1.1.1.3.</t>
  </si>
  <si>
    <t>1.1.1.4.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</si>
  <si>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</si>
  <si>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</si>
  <si>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Исполнение муниципального задания орагнизацией дополнительного образования</t>
  </si>
  <si>
    <t>2.1.1.3.</t>
  </si>
  <si>
    <t>2021 год</t>
  </si>
  <si>
    <t>Премия, стипендия  главы талантливой молодёжи</t>
  </si>
  <si>
    <t>Обеспечение выплаты премии, стипендии талантливой молодёжи</t>
  </si>
  <si>
    <t>2021 год,                                                              квартал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</si>
  <si>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</si>
  <si>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 xml:space="preserve">Управлением образования выплачена мера социальной поддержки  гражданам, заключившим договоры   о целевом обучении с гражданами, получающими профессию по педагогическому профилю  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</si>
  <si>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</si>
  <si>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1.1.3.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</si>
  <si>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</si>
  <si>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t xml:space="preserve">Олата муниципальными учреждениями расходов по коммунальным услугам </t>
  </si>
  <si>
    <t>1.1.1.6.</t>
  </si>
  <si>
    <t>2022 год,                                                              квартал</t>
  </si>
  <si>
    <t>2022 год</t>
  </si>
  <si>
    <t>04.1.14.04070</t>
  </si>
  <si>
    <t>04.1.15.04080</t>
  </si>
  <si>
    <t>04.1.21.04090</t>
  </si>
  <si>
    <t>04.1.23.04100</t>
  </si>
  <si>
    <t>04.1.31.04110</t>
  </si>
  <si>
    <t>04.1.32.04120</t>
  </si>
  <si>
    <r>
      <t>Задача 1.4.  Региональный проект "Современная школа".</t>
    </r>
    <r>
      <rPr>
        <b/>
        <sz val="10"/>
        <color indexed="8"/>
        <rFont val="Calibri"/>
        <family val="2"/>
      </rPr>
      <t xml:space="preserve">
</t>
    </r>
  </si>
  <si>
    <t>1.4.1.1</t>
  </si>
  <si>
    <t>Создание условий для формирования у обучающихся современных технологических и гумманитарных навыкоов</t>
  </si>
  <si>
    <t xml:space="preserve"> Реализация народных проектов в сфере образования, прошедших отбор в рамках проекта  «Народный бюджет»</t>
  </si>
  <si>
    <t>1.2.2.2.</t>
  </si>
  <si>
    <t>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</si>
  <si>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Социальная поддержка отдельных категорий обучающихся образовательных организаций</t>
  </si>
  <si>
    <t>1.4.1.</t>
  </si>
  <si>
    <t>Основное мероприятие. Создание условий для формирования у обучающихся современных технологических и гумманитарных навыкоов</t>
  </si>
  <si>
    <t>Мероприятия, связанные с повышением оплаты труда отдельных категорий работников в сфере образования</t>
  </si>
  <si>
    <t>04.3.12.02040</t>
  </si>
  <si>
    <t>04.3.12.S2040</t>
  </si>
  <si>
    <t>Осуществление процесса оздоровления и отдыха детей</t>
  </si>
  <si>
    <t xml:space="preserve"> Обеспечение оздоровления и отдыха  детей на территорий муниципального района «Троицко-Печорский»</t>
  </si>
  <si>
    <t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</t>
  </si>
  <si>
    <t>Основное  мероприятие. Укрепление материально-технической базы и создание безопасных условий в организациях в сфере образования</t>
  </si>
  <si>
    <t>Управление образования АМР «Троицко – Печорский», Управление культуры АМР "Троицко-Печорский"</t>
  </si>
  <si>
    <t xml:space="preserve"> начальник Управления образования, </t>
  </si>
  <si>
    <t xml:space="preserve">Управление образования АМР «Троицко – Печорский», </t>
  </si>
  <si>
    <t>4.1.3.</t>
  </si>
  <si>
    <t xml:space="preserve">Основное мероприятие Укрепление материально-технической базы и создание безопасных условий в муниципальных образовательных </t>
  </si>
  <si>
    <t>4.1.3.1</t>
  </si>
  <si>
    <t>04.4.21.05130</t>
  </si>
  <si>
    <t>04.4.11.S2850</t>
  </si>
  <si>
    <t xml:space="preserve">Приобретение мебели, инвентаря для учреждений дошкольного образования </t>
  </si>
  <si>
    <t>Контрольное событие 38</t>
  </si>
  <si>
    <t xml:space="preserve">04.1.11.04200, </t>
  </si>
  <si>
    <t>04.1.11.73010</t>
  </si>
  <si>
    <t>04.1.11.S2850</t>
  </si>
  <si>
    <t>04.1.12.73010</t>
  </si>
  <si>
    <t>04.1.12.04210</t>
  </si>
  <si>
    <t>04.1.12. S2850</t>
  </si>
  <si>
    <t>04.1.12.53030</t>
  </si>
  <si>
    <t xml:space="preserve">Ежемесячное денежное вознаграждение за классное руководство педагогическим работникам </t>
  </si>
  <si>
    <t>начальник Управления образования, начальник Управоения культуры</t>
  </si>
  <si>
    <t>1.2.8.2.</t>
  </si>
  <si>
    <t xml:space="preserve">Организации горячего питания обучающихся получающих начальное общее образование </t>
  </si>
  <si>
    <t>04.1.22.04040</t>
  </si>
  <si>
    <t>04.1.22.04060</t>
  </si>
  <si>
    <t>04.1.24.S2020</t>
  </si>
  <si>
    <t>04.1.24.05130, 04.1.24.S2010</t>
  </si>
  <si>
    <t xml:space="preserve">04.1.28.L3040   </t>
  </si>
  <si>
    <t>04.1.E1.04130</t>
  </si>
  <si>
    <t>, 04.2.11.S2700</t>
  </si>
  <si>
    <t>04.2.11.04230</t>
  </si>
  <si>
    <t>04.2.11.S2700</t>
  </si>
  <si>
    <t>04.2.11.S2850</t>
  </si>
  <si>
    <t>04.3.11.02050</t>
  </si>
  <si>
    <t>01.01.2021</t>
  </si>
  <si>
    <t>01.01.2022</t>
  </si>
  <si>
    <t>01.01.2023</t>
  </si>
  <si>
    <t>1.1.2.5</t>
  </si>
  <si>
    <t>1.1.5.1.</t>
  </si>
  <si>
    <t>Реализация народных проектов в сфере образования, прошедших отбор в рамках проекта  «Народный бюджет в школе»</t>
  </si>
  <si>
    <t>1.2.4.1</t>
  </si>
  <si>
    <t>2023 год</t>
  </si>
  <si>
    <t>1.3.3.</t>
  </si>
  <si>
    <t>1.3.3.1.</t>
  </si>
  <si>
    <t>Основное мероприятие.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</si>
  <si>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</si>
  <si>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 Федеральный проект "Успех каждого ребенкаа"</t>
  </si>
  <si>
    <t>2.3.1.</t>
  </si>
  <si>
    <t>Основное мероприятие.
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</si>
  <si>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</si>
  <si>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2.3.1.1.</t>
  </si>
  <si>
    <t>Основное мероприятие.                                                                                                       Мероприятие по проведению оздоровительной кампании детей</t>
  </si>
  <si>
    <t xml:space="preserve">Оплата муниципальными учреждениями расходов по коммунальным услугам </t>
  </si>
  <si>
    <t>1.1.3.1.</t>
  </si>
  <si>
    <t>1.1.3.2.</t>
  </si>
  <si>
    <t xml:space="preserve">Реализация  ФГОС основного  общего образования (в соответствии с графиком), реализация ФГОС на уровне начального общего образования </t>
  </si>
  <si>
    <t>1.1.3.4.</t>
  </si>
  <si>
    <t>Информационное обеспечение реализации ООП в образовательных организациях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</si>
  <si>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</si>
  <si>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1.1.3.3.</t>
  </si>
  <si>
    <t>80% обучающихся обучаются по ФГОС</t>
  </si>
  <si>
    <t>Контрольное событие 1</t>
  </si>
  <si>
    <t>В 100%  образовательных организаций дошкольного образования разработаны и реализованы ООПДО в соответствии с ФГОС</t>
  </si>
  <si>
    <t>Контрольное событие 2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</si>
  <si>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</si>
  <si>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</si>
  <si>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В 100% общеобразовательных организациях разработаны и реализованы ООП в соответствии с ФГОС НОО, ООО, СОО 
</t>
  </si>
  <si>
    <t xml:space="preserve">Официальные сайты ведутся ОО в соответсвии с требованиями  </t>
  </si>
  <si>
    <t>Контрольное событие программы № 2 Выделены средства на уплату процентов по кредитам</t>
  </si>
  <si>
    <t>Контрольное событие 3</t>
  </si>
  <si>
    <t>Контрольное событие 4</t>
  </si>
  <si>
    <t>100% ОО исполнили муниципальное задание</t>
  </si>
  <si>
    <t>100% педагогов в соответсвии с планом - графиком повысили квалификацию</t>
  </si>
  <si>
    <t>Контрольное событие 5</t>
  </si>
  <si>
    <t>Контрольное событие 6</t>
  </si>
  <si>
    <t>Контрольное собятие 7</t>
  </si>
  <si>
    <t>Контрольное событие 9</t>
  </si>
  <si>
    <t>Контрольное событие 11.</t>
  </si>
  <si>
    <t>Контрольное событие 12.</t>
  </si>
  <si>
    <t>100% классных руководителей получают денежное вознаграждение за классное руководство</t>
  </si>
  <si>
    <t>Повышение качества воспитания в школах. Разработаны и реализуются Программы воспитания в общеобразовательных организациях.</t>
  </si>
  <si>
    <t>Управлением образования выплачено денежное вознаграждение классным рукоовдителям общеобразовательных орагнизаций</t>
  </si>
  <si>
    <t>Создание материально-технической базы для реализации основных общеобразовательных программ цифрового и естественно - научного профилей в общеобразовательных организациях. (Создание Центров образования цифрового и гуманитарного профилей "Точка роста").</t>
  </si>
  <si>
    <t>Увеличение количества обучающихся, охваченных основными  общеобразовательными программами цифрового, естественно-научного и гуманитарного профилей.</t>
  </si>
  <si>
    <t xml:space="preserve">Обновлено содержание и методы обучения предметной области "Технология" и других предметных областей в не менее чем в 3 общеобразовательных организациях </t>
  </si>
  <si>
    <t>Созданы Центры образования цифрового и гуманитарного ( или естественно - научного) профилей "Точка роста"</t>
  </si>
  <si>
    <t>Отсутствие педагогов, не прошедших своев-ременное повышение квалификации.</t>
  </si>
  <si>
    <t>Организация работы, направленной на повышение качества дополнительного образования</t>
  </si>
  <si>
    <t>2.1.1.4.</t>
  </si>
  <si>
    <t>2.1.1.5.</t>
  </si>
  <si>
    <t>Обеспечение пожарной безопасности</t>
  </si>
  <si>
    <t>Увеличение количетсва ОО, которые будут приняты к новому учебному году без замечаний ОНД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</si>
  <si>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</si>
  <si>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</si>
  <si>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2.2.1.2.</t>
  </si>
  <si>
    <t>2.2.1.3.</t>
  </si>
  <si>
    <t xml:space="preserve">Предоставление возможности обучающимся получать дополнительное образование естественнонаучной и технической направленностей.
Обновление материально-технической базы.
</t>
  </si>
  <si>
    <t>0,060 тыс.  Обучающихся будут  охваченны дополнительными общеобразовательными программами естественно-научной и технической направленностей</t>
  </si>
  <si>
    <t>Мониторинг результатов исполнения программы "Развитие образования"</t>
  </si>
  <si>
    <t>100% достижение показателей (индикаторов) Программы и подпрограмм</t>
  </si>
  <si>
    <t>4.1.1.3.</t>
  </si>
  <si>
    <t>Контрольное событие 39</t>
  </si>
  <si>
    <t>Комплексный план действий по реализации муниципальной программы</t>
  </si>
  <si>
    <t xml:space="preserve">  муниципального района "Троицко-Печорский"  "Развитие образования" на 2021 год и плановый период 2022 и 2023 годы </t>
  </si>
  <si>
    <t>2023 год,                                                              квартал</t>
  </si>
  <si>
    <t>Проведение мероприятий, направленных на противодействие терроризму и экстремизму в молодежной среде</t>
  </si>
  <si>
    <t>1.2.1.2.</t>
  </si>
  <si>
    <t>Обеспечение проведения в образовательных организациях мероприятий, направленных на противодействие терроризму и экстремизму</t>
  </si>
  <si>
    <t>1.2.1.3.</t>
  </si>
  <si>
    <t>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</si>
  <si>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Обеспечение проведения в образовательных организациях мероприятий, направленных на формирование у подрастающего поколения уважительного отношения ко всем национальностям, этносам и религиям.</t>
  </si>
  <si>
    <t>Доля обучающихся от 14 лет, охваченных мероприятиями, направленными на противодействие терроризму и экстремизму в молодежной среде</t>
  </si>
  <si>
    <t>100%  обучающихся 4 классов по основным образовательным программам начального общего образования изучают учебный курс «Основы религиозной культуры и светской этики».</t>
  </si>
  <si>
    <t>100% обучающихся 5-9 классов по основным образовательным программам основного общего образования изучают учебный курс «Основы духовно – нравственной культуры народов России», в том числе через другие учебные предметы, внеурочную деятельность.</t>
  </si>
  <si>
    <t>Контрольное событие 15.</t>
  </si>
  <si>
    <t>Контрольное событие 16.</t>
  </si>
  <si>
    <t>Контрольное событие 17.</t>
  </si>
  <si>
    <t>Контрольное событие 40</t>
  </si>
  <si>
    <t>Контрольное событие 41</t>
  </si>
  <si>
    <t>Контрольное событие 42</t>
  </si>
  <si>
    <t>Контрольное событие 43</t>
  </si>
  <si>
    <t>УТВЕРЖДЕН 
постановлением администрации муниципального
 района «Троицко – Печорский»
                                                                                          от 16 июня 2021 г.   №  6/618
                        (приложение)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</si>
</sst>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30" borderId="8" applyNumberFormat="0" applyFont="0" applyAlignment="0" applyProtection="0"/>
    <xf numFmtId="9" fontId="1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4" fontId="11" fillId="32" borderId="10" xfId="0" applyNumberFormat="1" applyFont="1" applyFill="1" applyBorder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14" fontId="11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180" fontId="12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49" fontId="12" fillId="32" borderId="1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0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4" fontId="17" fillId="32" borderId="10" xfId="0" applyNumberFormat="1" applyFont="1" applyFill="1" applyBorder="1" applyAlignment="1">
      <alignment horizontal="center" vertical="center"/>
    </xf>
    <xf numFmtId="16" fontId="11" fillId="32" borderId="10" xfId="0" applyNumberFormat="1" applyFont="1" applyFill="1" applyBorder="1" applyAlignment="1">
      <alignment horizontal="left" vertical="center"/>
    </xf>
    <xf numFmtId="0" fontId="8" fillId="32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4" fontId="11" fillId="32" borderId="11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0" fillId="32" borderId="0" xfId="0" applyNumberFormat="1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58" fillId="32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/>
    </xf>
    <xf numFmtId="16" fontId="12" fillId="32" borderId="10" xfId="0" applyNumberFormat="1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4" fontId="12" fillId="32" borderId="13" xfId="0" applyNumberFormat="1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16" fontId="11" fillId="32" borderId="10" xfId="0" applyNumberFormat="1" applyFont="1" applyFill="1" applyBorder="1" applyAlignment="1">
      <alignment horizontal="left" vertical="center" wrapText="1"/>
    </xf>
    <xf numFmtId="0" fontId="10" fillId="32" borderId="0" xfId="0" applyFont="1" applyFill="1" applyAlignment="1">
      <alignment vertical="center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1" fontId="12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14" fontId="15" fillId="32" borderId="10" xfId="0" applyNumberFormat="1" applyFont="1" applyFill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left" vertical="center" wrapText="1"/>
    </xf>
    <xf numFmtId="14" fontId="12" fillId="32" borderId="1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14" fontId="12" fillId="32" borderId="10" xfId="0" applyNumberFormat="1" applyFont="1" applyFill="1" applyBorder="1" applyAlignment="1">
      <alignment vertical="center"/>
    </xf>
    <xf numFmtId="14" fontId="12" fillId="32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/>
    </xf>
    <xf numFmtId="0" fontId="11" fillId="32" borderId="10" xfId="0" applyNumberFormat="1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NumberFormat="1" applyFont="1" applyFill="1" applyAlignment="1">
      <alignment horizontal="center" vertical="center"/>
    </xf>
    <xf numFmtId="16" fontId="11" fillId="32" borderId="10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1" fontId="11" fillId="32" borderId="10" xfId="0" applyNumberFormat="1" applyFont="1" applyFill="1" applyBorder="1" applyAlignment="1">
      <alignment horizontal="left" wrapText="1"/>
    </xf>
    <xf numFmtId="0" fontId="59" fillId="0" borderId="0" xfId="0" applyFont="1" applyAlignment="1">
      <alignment wrapText="1"/>
    </xf>
    <xf numFmtId="0" fontId="6" fillId="32" borderId="1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16" fillId="32" borderId="18" xfId="0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left" vertical="center" wrapText="1"/>
    </xf>
    <xf numFmtId="0" fontId="16" fillId="32" borderId="20" xfId="0" applyFont="1" applyFill="1" applyBorder="1" applyAlignment="1">
      <alignment horizontal="left" vertical="center" wrapText="1"/>
    </xf>
    <xf numFmtId="0" fontId="16" fillId="32" borderId="21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22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 wrapText="1"/>
    </xf>
    <xf numFmtId="0" fontId="12" fillId="32" borderId="10" xfId="0" applyNumberFormat="1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0" fontId="17" fillId="32" borderId="22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61" fillId="32" borderId="15" xfId="0" applyFont="1" applyFill="1" applyBorder="1" applyAlignment="1">
      <alignment horizontal="left" vertical="center" wrapText="1"/>
    </xf>
    <xf numFmtId="0" fontId="61" fillId="32" borderId="16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61" fillId="32" borderId="0" xfId="0" applyFont="1" applyFill="1" applyAlignment="1">
      <alignment horizontal="left" vertical="center" wrapText="1"/>
    </xf>
    <xf numFmtId="0" fontId="61" fillId="32" borderId="18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61" fillId="32" borderId="20" xfId="0" applyFont="1" applyFill="1" applyBorder="1" applyAlignment="1">
      <alignment horizontal="left" vertical="center" wrapText="1"/>
    </xf>
    <xf numFmtId="0" fontId="61" fillId="32" borderId="2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62" fillId="32" borderId="15" xfId="0" applyFont="1" applyFill="1" applyBorder="1" applyAlignment="1">
      <alignment horizontal="left" vertical="center" wrapText="1"/>
    </xf>
    <xf numFmtId="0" fontId="62" fillId="32" borderId="16" xfId="0" applyFont="1" applyFill="1" applyBorder="1" applyAlignment="1">
      <alignment horizontal="left" vertical="center" wrapText="1"/>
    </xf>
    <xf numFmtId="0" fontId="62" fillId="32" borderId="17" xfId="0" applyFont="1" applyFill="1" applyBorder="1" applyAlignment="1">
      <alignment horizontal="left" vertical="center" wrapText="1"/>
    </xf>
    <xf numFmtId="0" fontId="62" fillId="32" borderId="0" xfId="0" applyFont="1" applyFill="1" applyAlignment="1">
      <alignment horizontal="left" vertical="center" wrapText="1"/>
    </xf>
    <xf numFmtId="0" fontId="62" fillId="32" borderId="18" xfId="0" applyFont="1" applyFill="1" applyBorder="1" applyAlignment="1">
      <alignment horizontal="left" vertical="center" wrapText="1"/>
    </xf>
    <xf numFmtId="0" fontId="62" fillId="32" borderId="19" xfId="0" applyFont="1" applyFill="1" applyBorder="1" applyAlignment="1">
      <alignment horizontal="left" vertical="center" wrapText="1"/>
    </xf>
    <xf numFmtId="0" fontId="62" fillId="32" borderId="20" xfId="0" applyFont="1" applyFill="1" applyBorder="1" applyAlignment="1">
      <alignment horizontal="left" vertical="center" wrapText="1"/>
    </xf>
    <xf numFmtId="0" fontId="62" fillId="32" borderId="21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18" xfId="0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22" xfId="0" applyFont="1" applyFill="1" applyBorder="1" applyAlignment="1">
      <alignment horizontal="left" vertical="top" wrapText="1"/>
    </xf>
    <xf numFmtId="0" fontId="63" fillId="32" borderId="15" xfId="0" applyFont="1" applyFill="1" applyBorder="1" applyAlignment="1">
      <alignment horizontal="left" vertical="center" wrapText="1"/>
    </xf>
    <xf numFmtId="0" fontId="63" fillId="32" borderId="16" xfId="0" applyFont="1" applyFill="1" applyBorder="1" applyAlignment="1">
      <alignment horizontal="left" vertical="center" wrapText="1"/>
    </xf>
    <xf numFmtId="0" fontId="63" fillId="32" borderId="17" xfId="0" applyFont="1" applyFill="1" applyBorder="1" applyAlignment="1">
      <alignment horizontal="left" vertical="center" wrapText="1"/>
    </xf>
    <xf numFmtId="0" fontId="63" fillId="32" borderId="0" xfId="0" applyFont="1" applyFill="1" applyAlignment="1">
      <alignment horizontal="left" vertical="center" wrapText="1"/>
    </xf>
    <xf numFmtId="0" fontId="63" fillId="32" borderId="18" xfId="0" applyFont="1" applyFill="1" applyBorder="1" applyAlignment="1">
      <alignment horizontal="left" vertical="center" wrapText="1"/>
    </xf>
    <xf numFmtId="0" fontId="63" fillId="32" borderId="19" xfId="0" applyFont="1" applyFill="1" applyBorder="1" applyAlignment="1">
      <alignment horizontal="left" vertical="center" wrapText="1"/>
    </xf>
    <xf numFmtId="0" fontId="63" fillId="32" borderId="20" xfId="0" applyFont="1" applyFill="1" applyBorder="1" applyAlignment="1">
      <alignment horizontal="left" vertical="center" wrapText="1"/>
    </xf>
    <xf numFmtId="0" fontId="63" fillId="32" borderId="21" xfId="0" applyFont="1" applyFill="1" applyBorder="1" applyAlignment="1">
      <alignment horizontal="left" vertical="center" wrapText="1"/>
    </xf>
    <xf numFmtId="16" fontId="12" fillId="32" borderId="10" xfId="0" applyNumberFormat="1" applyFont="1" applyFill="1" applyBorder="1" applyAlignment="1">
      <alignment horizontal="left" vertical="center"/>
    </xf>
    <xf numFmtId="0" fontId="12" fillId="32" borderId="11" xfId="0" applyNumberFormat="1" applyFont="1" applyFill="1" applyBorder="1" applyAlignment="1">
      <alignment horizontal="left" vertical="center" wrapText="1"/>
    </xf>
    <xf numFmtId="0" fontId="12" fillId="32" borderId="12" xfId="0" applyNumberFormat="1" applyFont="1" applyFill="1" applyBorder="1" applyAlignment="1">
      <alignment horizontal="left" vertical="center" wrapText="1"/>
    </xf>
    <xf numFmtId="0" fontId="12" fillId="32" borderId="22" xfId="0" applyNumberFormat="1" applyFont="1" applyFill="1" applyBorder="1" applyAlignment="1">
      <alignment horizontal="left" vertical="center" wrapText="1"/>
    </xf>
    <xf numFmtId="0" fontId="12" fillId="32" borderId="11" xfId="0" applyNumberFormat="1" applyFont="1" applyFill="1" applyBorder="1" applyAlignment="1">
      <alignment vertical="center" wrapText="1"/>
    </xf>
    <xf numFmtId="0" fontId="12" fillId="32" borderId="12" xfId="0" applyNumberFormat="1" applyFont="1" applyFill="1" applyBorder="1" applyAlignment="1">
      <alignment vertical="center" wrapText="1"/>
    </xf>
    <xf numFmtId="0" fontId="12" fillId="32" borderId="22" xfId="0" applyNumberFormat="1" applyFont="1" applyFill="1" applyBorder="1" applyAlignment="1">
      <alignment vertical="center" wrapText="1"/>
    </xf>
    <xf numFmtId="0" fontId="17" fillId="32" borderId="15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16" fontId="12" fillId="32" borderId="10" xfId="0" applyNumberFormat="1" applyFont="1" applyFill="1" applyBorder="1" applyAlignment="1">
      <alignment horizontal="left" wrapText="1"/>
    </xf>
    <xf numFmtId="16" fontId="11" fillId="32" borderId="10" xfId="0" applyNumberFormat="1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6" fillId="32" borderId="11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16" fillId="32" borderId="22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wrapText="1"/>
    </xf>
    <xf numFmtId="0" fontId="19" fillId="3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6" fillId="32" borderId="14" xfId="0" applyFont="1" applyFill="1" applyBorder="1" applyAlignment="1">
      <alignment wrapText="1"/>
    </xf>
    <xf numFmtId="0" fontId="60" fillId="0" borderId="15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0" fontId="60" fillId="0" borderId="0" xfId="0" applyFont="1" applyAlignment="1">
      <alignment wrapText="1"/>
    </xf>
    <xf numFmtId="0" fontId="60" fillId="0" borderId="18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60" fillId="0" borderId="20" xfId="0" applyFont="1" applyBorder="1" applyAlignment="1">
      <alignment wrapText="1"/>
    </xf>
    <xf numFmtId="0" fontId="60" fillId="0" borderId="21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18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2" fillId="0" borderId="21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11" fillId="32" borderId="13" xfId="0" applyFont="1" applyFill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3" fillId="0" borderId="15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3" fillId="0" borderId="21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64" fillId="0" borderId="17" xfId="0" applyFont="1" applyBorder="1" applyAlignment="1">
      <alignment wrapText="1"/>
    </xf>
    <xf numFmtId="0" fontId="64" fillId="0" borderId="0" xfId="0" applyFont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64" fillId="0" borderId="20" xfId="0" applyFont="1" applyBorder="1" applyAlignment="1">
      <alignment wrapText="1"/>
    </xf>
    <xf numFmtId="0" fontId="64" fillId="0" borderId="2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ownloads\&#1090;&#1072;&#1073;&#1083;&#1080;&#1094;&#1072;%205%20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4">
          <cell r="K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I45">
            <v>200000</v>
          </cell>
        </row>
        <row r="77">
          <cell r="I77">
            <v>30000</v>
          </cell>
        </row>
        <row r="107">
          <cell r="I107">
            <v>631000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0"/>
  <sheetViews>
    <sheetView tabSelected="1" view="pageBreakPreview" zoomScale="89" zoomScaleNormal="89" zoomScaleSheetLayoutView="89" zoomScalePageLayoutView="120" workbookViewId="0" topLeftCell="A223">
      <selection activeCell="AC5" sqref="AC5"/>
    </sheetView>
  </sheetViews>
  <sheetFormatPr defaultColWidth="8.75390625" defaultRowHeight="15.75" outlineLevelRow="1" outlineLevelCol="1"/>
  <cols>
    <col min="1" max="1" width="6.875" style="32" customWidth="1"/>
    <col min="2" max="2" width="27.00390625" style="33" customWidth="1"/>
    <col min="3" max="3" width="4.625" style="33" customWidth="1" outlineLevel="1"/>
    <col min="4" max="4" width="19.375" style="34" customWidth="1" outlineLevel="1"/>
    <col min="5" max="5" width="21.50390625" style="35" customWidth="1" outlineLevel="1"/>
    <col min="6" max="6" width="29.25390625" style="36" customWidth="1" outlineLevel="1"/>
    <col min="7" max="7" width="11.125" style="37" bestFit="1" customWidth="1"/>
    <col min="8" max="8" width="9.375" style="37" customWidth="1"/>
    <col min="9" max="9" width="12.50390625" style="25" customWidth="1"/>
    <col min="10" max="10" width="4.75390625" style="25" customWidth="1"/>
    <col min="11" max="11" width="19.75390625" style="25" customWidth="1"/>
    <col min="12" max="12" width="16.875" style="25" customWidth="1"/>
    <col min="13" max="13" width="14.25390625" style="25" customWidth="1"/>
    <col min="14" max="14" width="12.625" style="25" customWidth="1"/>
    <col min="15" max="26" width="3.00390625" style="7" customWidth="1"/>
    <col min="27" max="27" width="11.875" style="7" customWidth="1"/>
    <col min="28" max="16384" width="8.75390625" style="7" customWidth="1"/>
  </cols>
  <sheetData>
    <row r="1" spans="12:26" ht="13.5" customHeight="1">
      <c r="L1" s="194" t="s">
        <v>379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2:26" ht="20.25" customHeight="1">
      <c r="B2" s="38"/>
      <c r="C2" s="38"/>
      <c r="D2" s="38"/>
      <c r="E2" s="38"/>
      <c r="F2" s="38"/>
      <c r="G2" s="38"/>
      <c r="K2" s="31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2:26" ht="45.75" customHeight="1">
      <c r="B3" s="38"/>
      <c r="C3" s="38"/>
      <c r="D3" s="38"/>
      <c r="E3" s="38"/>
      <c r="F3" s="38"/>
      <c r="G3" s="38"/>
      <c r="K3" s="26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</row>
    <row r="4" spans="2:26" ht="18.75">
      <c r="B4" s="183" t="s">
        <v>360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2:26" ht="18.75">
      <c r="B5" s="183" t="s">
        <v>361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2:14" ht="2.25" customHeight="1">
      <c r="B6" s="122" t="s">
        <v>0</v>
      </c>
      <c r="C6" s="122"/>
      <c r="D6" s="122"/>
      <c r="E6" s="122"/>
      <c r="F6" s="122"/>
      <c r="G6" s="122"/>
      <c r="L6" s="135" t="s">
        <v>0</v>
      </c>
      <c r="M6" s="135"/>
      <c r="N6" s="135"/>
    </row>
    <row r="7" spans="1:26" s="25" customFormat="1" ht="36.75" customHeight="1">
      <c r="A7" s="136" t="s">
        <v>2</v>
      </c>
      <c r="B7" s="121" t="s">
        <v>3</v>
      </c>
      <c r="C7" s="121" t="s">
        <v>11</v>
      </c>
      <c r="D7" s="103" t="s">
        <v>4</v>
      </c>
      <c r="E7" s="121" t="s">
        <v>21</v>
      </c>
      <c r="F7" s="121" t="s">
        <v>5</v>
      </c>
      <c r="G7" s="136" t="s">
        <v>6</v>
      </c>
      <c r="H7" s="136" t="s">
        <v>7</v>
      </c>
      <c r="I7" s="121" t="s">
        <v>12</v>
      </c>
      <c r="J7" s="121" t="s">
        <v>1</v>
      </c>
      <c r="K7" s="121" t="s">
        <v>13</v>
      </c>
      <c r="L7" s="121"/>
      <c r="M7" s="121"/>
      <c r="N7" s="121"/>
      <c r="O7" s="137" t="s">
        <v>9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</row>
    <row r="8" spans="1:26" s="25" customFormat="1" ht="35.25" customHeight="1">
      <c r="A8" s="136"/>
      <c r="B8" s="121"/>
      <c r="C8" s="121"/>
      <c r="D8" s="103"/>
      <c r="E8" s="121"/>
      <c r="F8" s="121"/>
      <c r="G8" s="136"/>
      <c r="H8" s="136"/>
      <c r="I8" s="121"/>
      <c r="J8" s="121"/>
      <c r="K8" s="121" t="s">
        <v>8</v>
      </c>
      <c r="L8" s="121" t="s">
        <v>14</v>
      </c>
      <c r="M8" s="121"/>
      <c r="N8" s="121"/>
      <c r="O8" s="121" t="s">
        <v>228</v>
      </c>
      <c r="P8" s="121"/>
      <c r="Q8" s="121"/>
      <c r="R8" s="121"/>
      <c r="S8" s="121" t="s">
        <v>236</v>
      </c>
      <c r="T8" s="121"/>
      <c r="U8" s="121"/>
      <c r="V8" s="121"/>
      <c r="W8" s="121" t="s">
        <v>362</v>
      </c>
      <c r="X8" s="121"/>
      <c r="Y8" s="121"/>
      <c r="Z8" s="121"/>
    </row>
    <row r="9" spans="1:26" s="25" customFormat="1" ht="37.5" customHeight="1">
      <c r="A9" s="136"/>
      <c r="B9" s="121"/>
      <c r="C9" s="121"/>
      <c r="D9" s="103"/>
      <c r="E9" s="121"/>
      <c r="F9" s="121"/>
      <c r="G9" s="136"/>
      <c r="H9" s="136"/>
      <c r="I9" s="121"/>
      <c r="J9" s="121"/>
      <c r="K9" s="121"/>
      <c r="L9" s="28" t="s">
        <v>225</v>
      </c>
      <c r="M9" s="28" t="s">
        <v>237</v>
      </c>
      <c r="N9" s="28" t="s">
        <v>299</v>
      </c>
      <c r="O9" s="29">
        <v>1</v>
      </c>
      <c r="P9" s="29">
        <v>2</v>
      </c>
      <c r="Q9" s="29">
        <v>3</v>
      </c>
      <c r="R9" s="29">
        <v>4</v>
      </c>
      <c r="S9" s="29">
        <v>1</v>
      </c>
      <c r="T9" s="29">
        <v>2</v>
      </c>
      <c r="U9" s="29">
        <v>3</v>
      </c>
      <c r="V9" s="29">
        <v>4</v>
      </c>
      <c r="W9" s="29">
        <v>1</v>
      </c>
      <c r="X9" s="29">
        <v>2</v>
      </c>
      <c r="Y9" s="29">
        <v>3</v>
      </c>
      <c r="Z9" s="29">
        <v>4</v>
      </c>
    </row>
    <row r="10" spans="1:26" s="39" customFormat="1" ht="12.75">
      <c r="A10" s="12">
        <v>1</v>
      </c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7">
        <v>6</v>
      </c>
      <c r="H10" s="27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</row>
    <row r="11" spans="1:26" ht="15" customHeight="1">
      <c r="A11" s="140" t="s">
        <v>92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2"/>
    </row>
    <row r="12" spans="1:26" ht="15" customHeight="1">
      <c r="A12" s="123" t="s">
        <v>212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4"/>
    </row>
    <row r="13" spans="1:26" s="9" customFormat="1" ht="70.5" customHeight="1">
      <c r="A13" s="63" t="s">
        <v>17</v>
      </c>
      <c r="B13" s="118" t="s">
        <v>24</v>
      </c>
      <c r="C13" s="118"/>
      <c r="D13" s="118"/>
      <c r="E13" s="118"/>
      <c r="F13" s="56" t="s">
        <v>131</v>
      </c>
      <c r="G13" s="58">
        <v>44197</v>
      </c>
      <c r="H13" s="58">
        <v>45291</v>
      </c>
      <c r="I13" s="10"/>
      <c r="J13" s="59">
        <v>4</v>
      </c>
      <c r="K13" s="60">
        <f>L13+M13+N13</f>
        <v>156878790</v>
      </c>
      <c r="L13" s="60">
        <f>L14+L15+L18+L19</f>
        <v>52851790</v>
      </c>
      <c r="M13" s="60">
        <f>M14+M15+M18+M19</f>
        <v>52113500</v>
      </c>
      <c r="N13" s="60">
        <f>N14+N15+N18+N19</f>
        <v>51913500</v>
      </c>
      <c r="O13" s="54" t="s">
        <v>10</v>
      </c>
      <c r="P13" s="54" t="s">
        <v>10</v>
      </c>
      <c r="Q13" s="54" t="s">
        <v>10</v>
      </c>
      <c r="R13" s="54" t="s">
        <v>10</v>
      </c>
      <c r="S13" s="54" t="s">
        <v>10</v>
      </c>
      <c r="T13" s="54" t="s">
        <v>10</v>
      </c>
      <c r="U13" s="54" t="s">
        <v>10</v>
      </c>
      <c r="V13" s="54" t="s">
        <v>10</v>
      </c>
      <c r="W13" s="54" t="s">
        <v>10</v>
      </c>
      <c r="X13" s="54" t="s">
        <v>10</v>
      </c>
      <c r="Y13" s="54" t="s">
        <v>10</v>
      </c>
      <c r="Z13" s="54" t="s">
        <v>10</v>
      </c>
    </row>
    <row r="14" spans="1:26" ht="55.5" customHeight="1" outlineLevel="1">
      <c r="A14" s="64" t="s">
        <v>168</v>
      </c>
      <c r="B14" s="30" t="s">
        <v>25</v>
      </c>
      <c r="C14" s="30"/>
      <c r="D14" s="30" t="s">
        <v>128</v>
      </c>
      <c r="E14" s="30" t="s">
        <v>23</v>
      </c>
      <c r="F14" s="30" t="s">
        <v>132</v>
      </c>
      <c r="G14" s="6">
        <v>44197</v>
      </c>
      <c r="H14" s="6">
        <v>45291</v>
      </c>
      <c r="I14" s="52"/>
      <c r="J14" s="52"/>
      <c r="K14" s="60">
        <v>0</v>
      </c>
      <c r="L14" s="1">
        <v>0</v>
      </c>
      <c r="M14" s="1">
        <v>0</v>
      </c>
      <c r="N14" s="1">
        <v>0</v>
      </c>
      <c r="O14" s="50"/>
      <c r="P14" s="50"/>
      <c r="Q14" s="50"/>
      <c r="R14" s="50" t="s">
        <v>10</v>
      </c>
      <c r="S14" s="50"/>
      <c r="T14" s="50"/>
      <c r="U14" s="50"/>
      <c r="V14" s="50" t="s">
        <v>10</v>
      </c>
      <c r="W14" s="50"/>
      <c r="X14" s="50"/>
      <c r="Y14" s="50"/>
      <c r="Z14" s="50" t="s">
        <v>10</v>
      </c>
    </row>
    <row r="15" spans="1:26" ht="61.5" customHeight="1" outlineLevel="1">
      <c r="A15" s="64" t="s">
        <v>169</v>
      </c>
      <c r="B15" s="30" t="s">
        <v>26</v>
      </c>
      <c r="C15" s="30"/>
      <c r="D15" s="30" t="s">
        <v>127</v>
      </c>
      <c r="E15" s="30" t="s">
        <v>23</v>
      </c>
      <c r="F15" s="30" t="s">
        <v>82</v>
      </c>
      <c r="G15" s="6">
        <v>44197</v>
      </c>
      <c r="H15" s="6">
        <v>45291</v>
      </c>
      <c r="I15" s="52" t="s">
        <v>270</v>
      </c>
      <c r="J15" s="52">
        <v>4</v>
      </c>
      <c r="K15" s="60">
        <f>L15+M15+N15</f>
        <v>10962690</v>
      </c>
      <c r="L15" s="40">
        <v>4162690</v>
      </c>
      <c r="M15" s="1">
        <v>3500000</v>
      </c>
      <c r="N15" s="1">
        <v>3300000</v>
      </c>
      <c r="O15" s="50" t="s">
        <v>10</v>
      </c>
      <c r="P15" s="50" t="s">
        <v>10</v>
      </c>
      <c r="Q15" s="50" t="s">
        <v>10</v>
      </c>
      <c r="R15" s="50" t="s">
        <v>10</v>
      </c>
      <c r="S15" s="50" t="s">
        <v>10</v>
      </c>
      <c r="T15" s="50" t="s">
        <v>10</v>
      </c>
      <c r="U15" s="50" t="s">
        <v>10</v>
      </c>
      <c r="V15" s="50" t="s">
        <v>10</v>
      </c>
      <c r="W15" s="50" t="s">
        <v>10</v>
      </c>
      <c r="X15" s="50" t="s">
        <v>10</v>
      </c>
      <c r="Y15" s="50" t="s">
        <v>10</v>
      </c>
      <c r="Z15" s="50" t="s">
        <v>10</v>
      </c>
    </row>
    <row r="16" spans="1:27" ht="73.5" customHeight="1" outlineLevel="1">
      <c r="A16" s="65" t="s">
        <v>219</v>
      </c>
      <c r="B16" s="30" t="s">
        <v>133</v>
      </c>
      <c r="C16" s="30"/>
      <c r="D16" s="30" t="s">
        <v>128</v>
      </c>
      <c r="E16" s="30" t="s">
        <v>23</v>
      </c>
      <c r="F16" s="30" t="s">
        <v>134</v>
      </c>
      <c r="G16" s="6">
        <v>44197</v>
      </c>
      <c r="H16" s="6">
        <v>45291</v>
      </c>
      <c r="I16" s="52"/>
      <c r="J16" s="52"/>
      <c r="K16" s="60">
        <v>0</v>
      </c>
      <c r="L16" s="1">
        <v>0</v>
      </c>
      <c r="M16" s="1">
        <v>0</v>
      </c>
      <c r="N16" s="1">
        <v>0</v>
      </c>
      <c r="O16" s="50" t="s">
        <v>10</v>
      </c>
      <c r="P16" s="50" t="s">
        <v>10</v>
      </c>
      <c r="Q16" s="50" t="s">
        <v>10</v>
      </c>
      <c r="R16" s="50" t="s">
        <v>10</v>
      </c>
      <c r="S16" s="50" t="s">
        <v>10</v>
      </c>
      <c r="T16" s="50" t="s">
        <v>10</v>
      </c>
      <c r="U16" s="50" t="s">
        <v>10</v>
      </c>
      <c r="V16" s="50" t="s">
        <v>10</v>
      </c>
      <c r="W16" s="50" t="s">
        <v>10</v>
      </c>
      <c r="X16" s="50" t="s">
        <v>10</v>
      </c>
      <c r="Y16" s="50" t="s">
        <v>10</v>
      </c>
      <c r="Z16" s="50" t="s">
        <v>10</v>
      </c>
      <c r="AA16" s="11"/>
    </row>
    <row r="17" spans="1:26" ht="61.5" customHeight="1" outlineLevel="1">
      <c r="A17" s="65" t="s">
        <v>220</v>
      </c>
      <c r="B17" s="30" t="s">
        <v>218</v>
      </c>
      <c r="C17" s="30"/>
      <c r="D17" s="30" t="s">
        <v>127</v>
      </c>
      <c r="E17" s="30" t="s">
        <v>126</v>
      </c>
      <c r="F17" s="30" t="s">
        <v>135</v>
      </c>
      <c r="G17" s="6">
        <v>44197</v>
      </c>
      <c r="H17" s="6">
        <v>45291</v>
      </c>
      <c r="I17" s="52"/>
      <c r="J17" s="52"/>
      <c r="K17" s="60">
        <v>0</v>
      </c>
      <c r="L17" s="1">
        <v>0</v>
      </c>
      <c r="M17" s="1">
        <v>0</v>
      </c>
      <c r="N17" s="1">
        <v>0</v>
      </c>
      <c r="O17" s="50" t="s">
        <v>10</v>
      </c>
      <c r="P17" s="50" t="s">
        <v>10</v>
      </c>
      <c r="Q17" s="50" t="s">
        <v>10</v>
      </c>
      <c r="R17" s="50" t="s">
        <v>10</v>
      </c>
      <c r="S17" s="50" t="s">
        <v>10</v>
      </c>
      <c r="T17" s="50" t="s">
        <v>10</v>
      </c>
      <c r="U17" s="50" t="s">
        <v>10</v>
      </c>
      <c r="V17" s="50" t="s">
        <v>10</v>
      </c>
      <c r="W17" s="50" t="s">
        <v>10</v>
      </c>
      <c r="X17" s="50" t="s">
        <v>10</v>
      </c>
      <c r="Y17" s="50" t="s">
        <v>10</v>
      </c>
      <c r="Z17" s="50" t="s">
        <v>10</v>
      </c>
    </row>
    <row r="18" spans="1:26" ht="81" customHeight="1" outlineLevel="1">
      <c r="A18" s="65" t="s">
        <v>221</v>
      </c>
      <c r="B18" s="30" t="s">
        <v>222</v>
      </c>
      <c r="C18" s="30"/>
      <c r="D18" s="30" t="str">
        <f>D16</f>
        <v> начальник Управления образования</v>
      </c>
      <c r="E18" s="30" t="str">
        <f>E16</f>
        <v>Управление образования АМР «Троицко – Печорский»</v>
      </c>
      <c r="F18" s="30" t="s">
        <v>22</v>
      </c>
      <c r="G18" s="6">
        <v>44197</v>
      </c>
      <c r="H18" s="6">
        <v>45291</v>
      </c>
      <c r="I18" s="51" t="s">
        <v>271</v>
      </c>
      <c r="J18" s="52">
        <v>4</v>
      </c>
      <c r="K18" s="60">
        <f>L18+M18+N18</f>
        <v>124840500</v>
      </c>
      <c r="L18" s="2">
        <v>41613500</v>
      </c>
      <c r="M18" s="2">
        <v>41613500</v>
      </c>
      <c r="N18" s="2">
        <v>41613500</v>
      </c>
      <c r="O18" s="50" t="s">
        <v>10</v>
      </c>
      <c r="P18" s="50" t="s">
        <v>10</v>
      </c>
      <c r="Q18" s="50" t="s">
        <v>10</v>
      </c>
      <c r="R18" s="50" t="s">
        <v>10</v>
      </c>
      <c r="S18" s="50" t="s">
        <v>10</v>
      </c>
      <c r="T18" s="50" t="s">
        <v>10</v>
      </c>
      <c r="U18" s="50" t="s">
        <v>10</v>
      </c>
      <c r="V18" s="50" t="s">
        <v>10</v>
      </c>
      <c r="W18" s="50" t="s">
        <v>10</v>
      </c>
      <c r="X18" s="50" t="s">
        <v>10</v>
      </c>
      <c r="Y18" s="50" t="s">
        <v>10</v>
      </c>
      <c r="Z18" s="50" t="s">
        <v>10</v>
      </c>
    </row>
    <row r="19" spans="1:26" ht="75.75" customHeight="1" outlineLevel="1">
      <c r="A19" s="65" t="s">
        <v>235</v>
      </c>
      <c r="B19" s="30" t="s">
        <v>234</v>
      </c>
      <c r="C19" s="30"/>
      <c r="D19" s="30" t="str">
        <f>D17</f>
        <v>начальник Управления образования</v>
      </c>
      <c r="E19" s="30" t="str">
        <f>E17</f>
        <v>Управление образования </v>
      </c>
      <c r="F19" s="30" t="s">
        <v>22</v>
      </c>
      <c r="G19" s="6">
        <v>44197</v>
      </c>
      <c r="H19" s="6">
        <v>45291</v>
      </c>
      <c r="I19" s="51" t="s">
        <v>272</v>
      </c>
      <c r="J19" s="52">
        <v>4</v>
      </c>
      <c r="K19" s="60">
        <f>L19+M19+N19</f>
        <v>21075600</v>
      </c>
      <c r="L19" s="2">
        <f>7000000+75600</f>
        <v>7075600</v>
      </c>
      <c r="M19" s="2">
        <v>7000000</v>
      </c>
      <c r="N19" s="2">
        <v>7000000</v>
      </c>
      <c r="O19" s="50" t="s">
        <v>10</v>
      </c>
      <c r="P19" s="50" t="s">
        <v>10</v>
      </c>
      <c r="Q19" s="50" t="s">
        <v>10</v>
      </c>
      <c r="R19" s="50" t="s">
        <v>10</v>
      </c>
      <c r="S19" s="50" t="s">
        <v>10</v>
      </c>
      <c r="T19" s="50" t="s">
        <v>10</v>
      </c>
      <c r="U19" s="50" t="s">
        <v>10</v>
      </c>
      <c r="V19" s="50" t="s">
        <v>10</v>
      </c>
      <c r="W19" s="50" t="s">
        <v>10</v>
      </c>
      <c r="X19" s="50" t="s">
        <v>10</v>
      </c>
      <c r="Y19" s="50" t="s">
        <v>10</v>
      </c>
      <c r="Z19" s="50" t="s">
        <v>10</v>
      </c>
    </row>
    <row r="20" spans="1:26" s="9" customFormat="1" ht="88.5" customHeight="1">
      <c r="A20" s="53" t="s">
        <v>18</v>
      </c>
      <c r="B20" s="188" t="s">
        <v>27</v>
      </c>
      <c r="C20" s="189"/>
      <c r="D20" s="189"/>
      <c r="E20" s="190"/>
      <c r="F20" s="56" t="s">
        <v>258</v>
      </c>
      <c r="G20" s="58">
        <v>44197</v>
      </c>
      <c r="H20" s="58">
        <v>45291</v>
      </c>
      <c r="I20" s="66"/>
      <c r="J20" s="59">
        <v>4</v>
      </c>
      <c r="K20" s="60">
        <f>L20+M20+N20</f>
        <v>707208514.49</v>
      </c>
      <c r="L20" s="60">
        <f>L21+L22+L23+L24+L25</f>
        <v>237279855.01</v>
      </c>
      <c r="M20" s="60">
        <f>M21+M22+M23+M24+M25</f>
        <v>236198738.86</v>
      </c>
      <c r="N20" s="60">
        <f>N21+N22+N23+N24+N25</f>
        <v>233729920.62</v>
      </c>
      <c r="O20" s="54" t="s">
        <v>10</v>
      </c>
      <c r="P20" s="54" t="s">
        <v>10</v>
      </c>
      <c r="Q20" s="54" t="s">
        <v>10</v>
      </c>
      <c r="R20" s="54" t="s">
        <v>10</v>
      </c>
      <c r="S20" s="54" t="s">
        <v>10</v>
      </c>
      <c r="T20" s="54" t="s">
        <v>10</v>
      </c>
      <c r="U20" s="54" t="s">
        <v>10</v>
      </c>
      <c r="V20" s="54" t="s">
        <v>10</v>
      </c>
      <c r="W20" s="54" t="s">
        <v>10</v>
      </c>
      <c r="X20" s="54" t="s">
        <v>10</v>
      </c>
      <c r="Y20" s="54" t="s">
        <v>10</v>
      </c>
      <c r="Z20" s="54" t="s">
        <v>10</v>
      </c>
    </row>
    <row r="21" spans="1:26" ht="54.75" customHeight="1" outlineLevel="1">
      <c r="A21" s="67" t="s">
        <v>170</v>
      </c>
      <c r="B21" s="30" t="s">
        <v>25</v>
      </c>
      <c r="C21" s="68"/>
      <c r="D21" s="30" t="s">
        <v>128</v>
      </c>
      <c r="E21" s="30" t="s">
        <v>23</v>
      </c>
      <c r="F21" s="30" t="s">
        <v>132</v>
      </c>
      <c r="G21" s="6">
        <v>44197</v>
      </c>
      <c r="H21" s="6">
        <v>45291</v>
      </c>
      <c r="I21" s="52"/>
      <c r="J21" s="52"/>
      <c r="K21" s="60">
        <v>0</v>
      </c>
      <c r="L21" s="1">
        <v>0</v>
      </c>
      <c r="M21" s="1">
        <v>0</v>
      </c>
      <c r="N21" s="1">
        <v>0</v>
      </c>
      <c r="O21" s="50" t="s">
        <v>10</v>
      </c>
      <c r="P21" s="50" t="s">
        <v>10</v>
      </c>
      <c r="Q21" s="50" t="s">
        <v>10</v>
      </c>
      <c r="R21" s="50" t="s">
        <v>10</v>
      </c>
      <c r="S21" s="50" t="s">
        <v>10</v>
      </c>
      <c r="T21" s="50" t="s">
        <v>10</v>
      </c>
      <c r="U21" s="50" t="s">
        <v>10</v>
      </c>
      <c r="V21" s="50" t="s">
        <v>10</v>
      </c>
      <c r="W21" s="50" t="s">
        <v>10</v>
      </c>
      <c r="X21" s="50" t="s">
        <v>10</v>
      </c>
      <c r="Y21" s="50" t="s">
        <v>10</v>
      </c>
      <c r="Z21" s="50" t="s">
        <v>10</v>
      </c>
    </row>
    <row r="22" spans="1:26" ht="53.25" customHeight="1" outlineLevel="1">
      <c r="A22" s="67" t="s">
        <v>171</v>
      </c>
      <c r="B22" s="30" t="s">
        <v>28</v>
      </c>
      <c r="C22" s="68"/>
      <c r="D22" s="30" t="s">
        <v>128</v>
      </c>
      <c r="E22" s="30" t="s">
        <v>23</v>
      </c>
      <c r="F22" s="30" t="s">
        <v>29</v>
      </c>
      <c r="G22" s="6">
        <v>44197</v>
      </c>
      <c r="H22" s="6">
        <v>45291</v>
      </c>
      <c r="I22" s="51" t="s">
        <v>274</v>
      </c>
      <c r="J22" s="52">
        <v>4</v>
      </c>
      <c r="K22" s="60">
        <f>L22+M22+N22</f>
        <v>96007393.77</v>
      </c>
      <c r="L22" s="40">
        <v>35523574.01</v>
      </c>
      <c r="M22" s="1">
        <v>31476319</v>
      </c>
      <c r="N22" s="1">
        <v>29007500.76</v>
      </c>
      <c r="O22" s="50" t="s">
        <v>10</v>
      </c>
      <c r="P22" s="50" t="s">
        <v>10</v>
      </c>
      <c r="Q22" s="50" t="s">
        <v>10</v>
      </c>
      <c r="R22" s="50" t="s">
        <v>10</v>
      </c>
      <c r="S22" s="50" t="s">
        <v>10</v>
      </c>
      <c r="T22" s="50" t="s">
        <v>10</v>
      </c>
      <c r="U22" s="50" t="s">
        <v>10</v>
      </c>
      <c r="V22" s="50" t="s">
        <v>10</v>
      </c>
      <c r="W22" s="50" t="s">
        <v>10</v>
      </c>
      <c r="X22" s="50" t="s">
        <v>10</v>
      </c>
      <c r="Y22" s="50" t="s">
        <v>10</v>
      </c>
      <c r="Z22" s="50" t="s">
        <v>10</v>
      </c>
    </row>
    <row r="23" spans="1:26" ht="75.75" customHeight="1" outlineLevel="1">
      <c r="A23" s="65" t="s">
        <v>216</v>
      </c>
      <c r="B23" s="30" t="s">
        <v>222</v>
      </c>
      <c r="C23" s="30"/>
      <c r="D23" s="30" t="str">
        <f>D22</f>
        <v> начальник Управления образования</v>
      </c>
      <c r="E23" s="30" t="str">
        <f>E22</f>
        <v>Управление образования АМР «Троицко – Печорский»</v>
      </c>
      <c r="F23" s="30" t="s">
        <v>22</v>
      </c>
      <c r="G23" s="6">
        <v>44197</v>
      </c>
      <c r="H23" s="6">
        <v>45291</v>
      </c>
      <c r="I23" s="51" t="s">
        <v>273</v>
      </c>
      <c r="J23" s="52">
        <v>4</v>
      </c>
      <c r="K23" s="60">
        <f>L23+M23+N23</f>
        <v>499290900</v>
      </c>
      <c r="L23" s="2">
        <v>166430300</v>
      </c>
      <c r="M23" s="2">
        <v>166430300</v>
      </c>
      <c r="N23" s="2">
        <v>166430300</v>
      </c>
      <c r="O23" s="50" t="s">
        <v>10</v>
      </c>
      <c r="P23" s="50" t="s">
        <v>10</v>
      </c>
      <c r="Q23" s="50" t="s">
        <v>10</v>
      </c>
      <c r="R23" s="50" t="s">
        <v>10</v>
      </c>
      <c r="S23" s="50" t="s">
        <v>10</v>
      </c>
      <c r="T23" s="50" t="s">
        <v>10</v>
      </c>
      <c r="U23" s="50" t="s">
        <v>10</v>
      </c>
      <c r="V23" s="50" t="s">
        <v>10</v>
      </c>
      <c r="W23" s="50" t="s">
        <v>10</v>
      </c>
      <c r="X23" s="50" t="s">
        <v>10</v>
      </c>
      <c r="Y23" s="50" t="s">
        <v>10</v>
      </c>
      <c r="Z23" s="50" t="s">
        <v>10</v>
      </c>
    </row>
    <row r="24" spans="1:26" ht="75.75" customHeight="1" outlineLevel="1">
      <c r="A24" s="65" t="s">
        <v>217</v>
      </c>
      <c r="B24" s="30" t="s">
        <v>310</v>
      </c>
      <c r="C24" s="30"/>
      <c r="D24" s="30" t="str">
        <f>D23</f>
        <v> начальник Управления образования</v>
      </c>
      <c r="E24" s="30" t="s">
        <v>23</v>
      </c>
      <c r="F24" s="30" t="s">
        <v>22</v>
      </c>
      <c r="G24" s="6">
        <v>44197</v>
      </c>
      <c r="H24" s="6">
        <v>45291</v>
      </c>
      <c r="I24" s="51" t="s">
        <v>275</v>
      </c>
      <c r="J24" s="52">
        <v>4</v>
      </c>
      <c r="K24" s="60">
        <f>L24+M24+N24</f>
        <v>111910220.72</v>
      </c>
      <c r="L24" s="2">
        <v>35325981</v>
      </c>
      <c r="M24" s="2">
        <v>38292119.86</v>
      </c>
      <c r="N24" s="2">
        <v>38292119.86</v>
      </c>
      <c r="O24" s="50" t="s">
        <v>10</v>
      </c>
      <c r="P24" s="50" t="s">
        <v>10</v>
      </c>
      <c r="Q24" s="50" t="s">
        <v>10</v>
      </c>
      <c r="R24" s="50" t="s">
        <v>10</v>
      </c>
      <c r="S24" s="50" t="s">
        <v>10</v>
      </c>
      <c r="T24" s="50" t="s">
        <v>10</v>
      </c>
      <c r="U24" s="50" t="s">
        <v>10</v>
      </c>
      <c r="V24" s="50" t="s">
        <v>10</v>
      </c>
      <c r="W24" s="50" t="s">
        <v>10</v>
      </c>
      <c r="X24" s="50" t="s">
        <v>10</v>
      </c>
      <c r="Y24" s="50" t="s">
        <v>10</v>
      </c>
      <c r="Z24" s="50" t="s">
        <v>10</v>
      </c>
    </row>
    <row r="25" spans="1:26" ht="75.75" customHeight="1" outlineLevel="1">
      <c r="A25" s="65" t="s">
        <v>295</v>
      </c>
      <c r="B25" s="30" t="s">
        <v>277</v>
      </c>
      <c r="C25" s="30"/>
      <c r="D25" s="30" t="str">
        <f>D24</f>
        <v> начальник Управления образования</v>
      </c>
      <c r="E25" s="30" t="s">
        <v>23</v>
      </c>
      <c r="F25" s="30" t="s">
        <v>22</v>
      </c>
      <c r="G25" s="6">
        <v>44197</v>
      </c>
      <c r="H25" s="6">
        <v>45291</v>
      </c>
      <c r="I25" s="51" t="s">
        <v>276</v>
      </c>
      <c r="J25" s="52">
        <v>4</v>
      </c>
      <c r="K25" s="60">
        <f>L25+M25+N25</f>
        <v>0</v>
      </c>
      <c r="L25" s="2">
        <v>0</v>
      </c>
      <c r="M25" s="2">
        <v>0</v>
      </c>
      <c r="N25" s="2">
        <v>0</v>
      </c>
      <c r="O25" s="50" t="s">
        <v>10</v>
      </c>
      <c r="P25" s="50" t="s">
        <v>10</v>
      </c>
      <c r="Q25" s="50" t="s">
        <v>10</v>
      </c>
      <c r="R25" s="50" t="s">
        <v>10</v>
      </c>
      <c r="S25" s="50" t="s">
        <v>10</v>
      </c>
      <c r="T25" s="50" t="s">
        <v>10</v>
      </c>
      <c r="U25" s="50" t="s">
        <v>10</v>
      </c>
      <c r="V25" s="50" t="s">
        <v>10</v>
      </c>
      <c r="W25" s="50" t="s">
        <v>10</v>
      </c>
      <c r="X25" s="50" t="s">
        <v>10</v>
      </c>
      <c r="Y25" s="50" t="s">
        <v>10</v>
      </c>
      <c r="Z25" s="50" t="s">
        <v>10</v>
      </c>
    </row>
    <row r="26" spans="1:26" s="9" customFormat="1" ht="64.5" customHeight="1">
      <c r="A26" s="69" t="s">
        <v>232</v>
      </c>
      <c r="B26" s="123" t="s">
        <v>233</v>
      </c>
      <c r="C26" s="143"/>
      <c r="D26" s="143"/>
      <c r="E26" s="144"/>
      <c r="F26" s="61" t="s">
        <v>22</v>
      </c>
      <c r="G26" s="58">
        <v>44197</v>
      </c>
      <c r="H26" s="58">
        <v>45291</v>
      </c>
      <c r="I26" s="10"/>
      <c r="J26" s="59">
        <v>4</v>
      </c>
      <c r="K26" s="60">
        <v>0</v>
      </c>
      <c r="L26" s="60">
        <v>0</v>
      </c>
      <c r="M26" s="60">
        <v>0</v>
      </c>
      <c r="N26" s="60">
        <v>0</v>
      </c>
      <c r="O26" s="54" t="s">
        <v>10</v>
      </c>
      <c r="P26" s="54" t="s">
        <v>10</v>
      </c>
      <c r="Q26" s="54" t="s">
        <v>10</v>
      </c>
      <c r="R26" s="54" t="s">
        <v>10</v>
      </c>
      <c r="S26" s="54" t="s">
        <v>10</v>
      </c>
      <c r="T26" s="54" t="s">
        <v>10</v>
      </c>
      <c r="U26" s="54" t="s">
        <v>10</v>
      </c>
      <c r="V26" s="54" t="s">
        <v>10</v>
      </c>
      <c r="W26" s="54" t="s">
        <v>10</v>
      </c>
      <c r="X26" s="54" t="s">
        <v>10</v>
      </c>
      <c r="Y26" s="54" t="s">
        <v>10</v>
      </c>
      <c r="Z26" s="54" t="s">
        <v>10</v>
      </c>
    </row>
    <row r="27" spans="1:26" s="9" customFormat="1" ht="66.75" customHeight="1">
      <c r="A27" s="90" t="s">
        <v>311</v>
      </c>
      <c r="B27" s="91" t="s">
        <v>133</v>
      </c>
      <c r="C27" s="91"/>
      <c r="D27" s="91" t="s">
        <v>128</v>
      </c>
      <c r="E27" s="91" t="s">
        <v>23</v>
      </c>
      <c r="F27" s="91" t="s">
        <v>134</v>
      </c>
      <c r="G27" s="6">
        <v>44197</v>
      </c>
      <c r="H27" s="6">
        <v>45291</v>
      </c>
      <c r="I27" s="62"/>
      <c r="J27" s="62"/>
      <c r="K27" s="60">
        <v>0</v>
      </c>
      <c r="L27" s="1">
        <v>0</v>
      </c>
      <c r="M27" s="1">
        <v>0</v>
      </c>
      <c r="N27" s="1">
        <v>0</v>
      </c>
      <c r="O27" s="50" t="s">
        <v>10</v>
      </c>
      <c r="P27" s="50" t="s">
        <v>10</v>
      </c>
      <c r="Q27" s="50" t="s">
        <v>10</v>
      </c>
      <c r="R27" s="50" t="s">
        <v>10</v>
      </c>
      <c r="S27" s="50" t="s">
        <v>10</v>
      </c>
      <c r="T27" s="50" t="s">
        <v>10</v>
      </c>
      <c r="U27" s="50" t="s">
        <v>10</v>
      </c>
      <c r="V27" s="50" t="s">
        <v>10</v>
      </c>
      <c r="W27" s="50" t="s">
        <v>10</v>
      </c>
      <c r="X27" s="50" t="s">
        <v>10</v>
      </c>
      <c r="Y27" s="50" t="s">
        <v>10</v>
      </c>
      <c r="Z27" s="50" t="s">
        <v>10</v>
      </c>
    </row>
    <row r="28" spans="1:26" s="9" customFormat="1" ht="51.75" customHeight="1">
      <c r="A28" s="92" t="s">
        <v>312</v>
      </c>
      <c r="B28" s="91" t="s">
        <v>313</v>
      </c>
      <c r="C28" s="91"/>
      <c r="D28" s="91" t="s">
        <v>127</v>
      </c>
      <c r="E28" s="91" t="s">
        <v>23</v>
      </c>
      <c r="F28" s="91" t="s">
        <v>318</v>
      </c>
      <c r="G28" s="6">
        <v>44197</v>
      </c>
      <c r="H28" s="6">
        <v>45291</v>
      </c>
      <c r="I28" s="62"/>
      <c r="J28" s="62"/>
      <c r="K28" s="60">
        <v>0</v>
      </c>
      <c r="L28" s="1">
        <v>0</v>
      </c>
      <c r="M28" s="1">
        <v>0</v>
      </c>
      <c r="N28" s="1">
        <v>0</v>
      </c>
      <c r="O28" s="50" t="s">
        <v>10</v>
      </c>
      <c r="P28" s="50" t="s">
        <v>10</v>
      </c>
      <c r="Q28" s="50" t="s">
        <v>10</v>
      </c>
      <c r="R28" s="50" t="s">
        <v>10</v>
      </c>
      <c r="S28" s="50" t="s">
        <v>10</v>
      </c>
      <c r="T28" s="50" t="s">
        <v>10</v>
      </c>
      <c r="U28" s="50" t="s">
        <v>10</v>
      </c>
      <c r="V28" s="50" t="s">
        <v>10</v>
      </c>
      <c r="W28" s="50" t="s">
        <v>10</v>
      </c>
      <c r="X28" s="50" t="s">
        <v>10</v>
      </c>
      <c r="Y28" s="50" t="s">
        <v>10</v>
      </c>
      <c r="Z28" s="50" t="s">
        <v>10</v>
      </c>
    </row>
    <row r="29" spans="1:26" s="9" customFormat="1" ht="48.75" customHeight="1">
      <c r="A29" s="90" t="s">
        <v>317</v>
      </c>
      <c r="B29" s="91" t="s">
        <v>315</v>
      </c>
      <c r="C29" s="91"/>
      <c r="D29" s="91" t="str">
        <f>D28</f>
        <v>начальник Управления образования</v>
      </c>
      <c r="E29" s="91" t="str">
        <f>E28</f>
        <v>Управление образования АМР «Троицко – Печорский»</v>
      </c>
      <c r="F29" s="91" t="s">
        <v>135</v>
      </c>
      <c r="G29" s="6">
        <v>44197</v>
      </c>
      <c r="H29" s="6">
        <v>45291</v>
      </c>
      <c r="I29" s="62"/>
      <c r="J29" s="62"/>
      <c r="K29" s="60">
        <v>0</v>
      </c>
      <c r="L29" s="1">
        <v>0</v>
      </c>
      <c r="M29" s="1">
        <v>0</v>
      </c>
      <c r="N29" s="1">
        <v>0</v>
      </c>
      <c r="O29" s="50" t="s">
        <v>10</v>
      </c>
      <c r="P29" s="50" t="s">
        <v>10</v>
      </c>
      <c r="Q29" s="50" t="s">
        <v>10</v>
      </c>
      <c r="R29" s="50" t="s">
        <v>10</v>
      </c>
      <c r="S29" s="50" t="s">
        <v>10</v>
      </c>
      <c r="T29" s="50" t="s">
        <v>10</v>
      </c>
      <c r="U29" s="50" t="s">
        <v>10</v>
      </c>
      <c r="V29" s="50" t="s">
        <v>10</v>
      </c>
      <c r="W29" s="50" t="s">
        <v>10</v>
      </c>
      <c r="X29" s="50" t="s">
        <v>10</v>
      </c>
      <c r="Y29" s="50" t="s">
        <v>10</v>
      </c>
      <c r="Z29" s="50" t="s">
        <v>10</v>
      </c>
    </row>
    <row r="30" spans="1:26" s="9" customFormat="1" ht="65.25" customHeight="1">
      <c r="A30" s="90" t="s">
        <v>314</v>
      </c>
      <c r="B30" s="91" t="s">
        <v>316</v>
      </c>
      <c r="C30" s="91"/>
      <c r="D30" s="91" t="str">
        <f>D29</f>
        <v>начальник Управления образования</v>
      </c>
      <c r="E30" s="91" t="str">
        <f>E29</f>
        <v>Управление образования АМР «Троицко – Печорский»</v>
      </c>
      <c r="F30" s="91" t="s">
        <v>22</v>
      </c>
      <c r="G30" s="6">
        <v>44197</v>
      </c>
      <c r="H30" s="6">
        <v>45291</v>
      </c>
      <c r="I30" s="10"/>
      <c r="J30" s="62"/>
      <c r="K30" s="60">
        <f>L30+M30+N30</f>
        <v>0</v>
      </c>
      <c r="L30" s="2">
        <v>0</v>
      </c>
      <c r="M30" s="2">
        <v>0</v>
      </c>
      <c r="N30" s="2">
        <v>0</v>
      </c>
      <c r="O30" s="50" t="s">
        <v>10</v>
      </c>
      <c r="P30" s="50" t="s">
        <v>10</v>
      </c>
      <c r="Q30" s="50" t="s">
        <v>10</v>
      </c>
      <c r="R30" s="50" t="s">
        <v>10</v>
      </c>
      <c r="S30" s="50" t="s">
        <v>10</v>
      </c>
      <c r="T30" s="50" t="s">
        <v>10</v>
      </c>
      <c r="U30" s="50" t="s">
        <v>10</v>
      </c>
      <c r="V30" s="50" t="s">
        <v>10</v>
      </c>
      <c r="W30" s="50" t="s">
        <v>10</v>
      </c>
      <c r="X30" s="50" t="s">
        <v>10</v>
      </c>
      <c r="Y30" s="50" t="s">
        <v>10</v>
      </c>
      <c r="Z30" s="50" t="s">
        <v>10</v>
      </c>
    </row>
    <row r="31" spans="1:26" s="9" customFormat="1" ht="21.75" customHeight="1">
      <c r="A31" s="184" t="s">
        <v>319</v>
      </c>
      <c r="B31" s="185"/>
      <c r="C31" s="186"/>
      <c r="D31" s="191" t="s">
        <v>320</v>
      </c>
      <c r="E31" s="191"/>
      <c r="F31" s="191"/>
      <c r="G31" s="6"/>
      <c r="H31" s="58">
        <v>44197</v>
      </c>
      <c r="I31" s="10"/>
      <c r="J31" s="62"/>
      <c r="K31" s="60"/>
      <c r="L31" s="2"/>
      <c r="M31" s="2"/>
      <c r="N31" s="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s="9" customFormat="1" ht="18" customHeight="1">
      <c r="A32" s="185"/>
      <c r="B32" s="185"/>
      <c r="C32" s="186"/>
      <c r="D32" s="191"/>
      <c r="E32" s="191"/>
      <c r="F32" s="191"/>
      <c r="G32" s="6"/>
      <c r="H32" s="58">
        <v>44197</v>
      </c>
      <c r="I32" s="10"/>
      <c r="J32" s="62"/>
      <c r="K32" s="60"/>
      <c r="L32" s="2"/>
      <c r="M32" s="2"/>
      <c r="N32" s="2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9" customFormat="1" ht="15.75" customHeight="1">
      <c r="A33" s="185"/>
      <c r="B33" s="185"/>
      <c r="C33" s="186"/>
      <c r="D33" s="191"/>
      <c r="E33" s="191"/>
      <c r="F33" s="191"/>
      <c r="G33" s="6"/>
      <c r="H33" s="58">
        <v>44197</v>
      </c>
      <c r="I33" s="10"/>
      <c r="J33" s="62"/>
      <c r="K33" s="60"/>
      <c r="L33" s="2"/>
      <c r="M33" s="2"/>
      <c r="N33" s="2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s="9" customFormat="1" ht="18" customHeight="1">
      <c r="A34" s="184" t="s">
        <v>321</v>
      </c>
      <c r="B34" s="185"/>
      <c r="C34" s="186"/>
      <c r="D34" s="191" t="s">
        <v>324</v>
      </c>
      <c r="E34" s="191"/>
      <c r="F34" s="191"/>
      <c r="G34" s="6"/>
      <c r="H34" s="58">
        <v>44197</v>
      </c>
      <c r="I34" s="10"/>
      <c r="J34" s="62"/>
      <c r="K34" s="60"/>
      <c r="L34" s="2"/>
      <c r="M34" s="2"/>
      <c r="N34" s="2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s="9" customFormat="1" ht="19.5" customHeight="1">
      <c r="A35" s="185"/>
      <c r="B35" s="185"/>
      <c r="C35" s="186"/>
      <c r="D35" s="191"/>
      <c r="E35" s="191"/>
      <c r="F35" s="191"/>
      <c r="G35" s="6"/>
      <c r="H35" s="58">
        <v>44197</v>
      </c>
      <c r="I35" s="10"/>
      <c r="J35" s="62"/>
      <c r="K35" s="60"/>
      <c r="L35" s="2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9" customFormat="1" ht="15.75" customHeight="1">
      <c r="A36" s="185"/>
      <c r="B36" s="185"/>
      <c r="C36" s="186"/>
      <c r="D36" s="191"/>
      <c r="E36" s="191"/>
      <c r="F36" s="191"/>
      <c r="G36" s="6"/>
      <c r="H36" s="58">
        <v>44197</v>
      </c>
      <c r="I36" s="10"/>
      <c r="J36" s="62"/>
      <c r="K36" s="60"/>
      <c r="L36" s="2"/>
      <c r="M36" s="2"/>
      <c r="N36" s="2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s="9" customFormat="1" ht="15.75" customHeight="1">
      <c r="A37" s="187" t="s">
        <v>327</v>
      </c>
      <c r="B37" s="187"/>
      <c r="C37" s="187"/>
      <c r="D37" s="187" t="s">
        <v>325</v>
      </c>
      <c r="E37" s="187" t="s">
        <v>326</v>
      </c>
      <c r="F37" s="187" t="s">
        <v>326</v>
      </c>
      <c r="G37" s="6"/>
      <c r="H37" s="58">
        <v>45291</v>
      </c>
      <c r="I37" s="10"/>
      <c r="J37" s="62"/>
      <c r="K37" s="60"/>
      <c r="L37" s="2"/>
      <c r="M37" s="2"/>
      <c r="N37" s="2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s="9" customFormat="1" ht="15.75" customHeight="1">
      <c r="A38" s="187"/>
      <c r="B38" s="187"/>
      <c r="C38" s="187"/>
      <c r="D38" s="187" t="s">
        <v>322</v>
      </c>
      <c r="E38" s="187" t="s">
        <v>322</v>
      </c>
      <c r="F38" s="187" t="s">
        <v>322</v>
      </c>
      <c r="G38" s="6"/>
      <c r="H38" s="58">
        <v>45291</v>
      </c>
      <c r="I38" s="10"/>
      <c r="J38" s="62"/>
      <c r="K38" s="60"/>
      <c r="L38" s="2"/>
      <c r="M38" s="2"/>
      <c r="N38" s="2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9" customFormat="1" ht="15.75" customHeight="1">
      <c r="A39" s="187"/>
      <c r="B39" s="187"/>
      <c r="C39" s="187"/>
      <c r="D39" s="187" t="s">
        <v>323</v>
      </c>
      <c r="E39" s="187" t="s">
        <v>323</v>
      </c>
      <c r="F39" s="187" t="s">
        <v>323</v>
      </c>
      <c r="G39" s="6"/>
      <c r="H39" s="58">
        <v>45291</v>
      </c>
      <c r="I39" s="10"/>
      <c r="J39" s="62"/>
      <c r="K39" s="60"/>
      <c r="L39" s="2"/>
      <c r="M39" s="2"/>
      <c r="N39" s="2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s="9" customFormat="1" ht="15.75" customHeight="1">
      <c r="A40" s="187" t="s">
        <v>328</v>
      </c>
      <c r="B40" s="187"/>
      <c r="C40" s="186"/>
      <c r="D40" s="191" t="s">
        <v>329</v>
      </c>
      <c r="E40" s="192"/>
      <c r="F40" s="192"/>
      <c r="G40" s="6"/>
      <c r="H40" s="58">
        <v>45291</v>
      </c>
      <c r="I40" s="10"/>
      <c r="J40" s="62"/>
      <c r="K40" s="60"/>
      <c r="L40" s="2"/>
      <c r="M40" s="2"/>
      <c r="N40" s="2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9" customFormat="1" ht="15.75" customHeight="1">
      <c r="A41" s="187"/>
      <c r="B41" s="187"/>
      <c r="C41" s="186"/>
      <c r="D41" s="192"/>
      <c r="E41" s="192"/>
      <c r="F41" s="192"/>
      <c r="G41" s="6"/>
      <c r="H41" s="58">
        <v>45291</v>
      </c>
      <c r="I41" s="10"/>
      <c r="J41" s="62"/>
      <c r="K41" s="60"/>
      <c r="L41" s="2"/>
      <c r="M41" s="2"/>
      <c r="N41" s="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9" customFormat="1" ht="15.75" customHeight="1">
      <c r="A42" s="187"/>
      <c r="B42" s="187"/>
      <c r="C42" s="186"/>
      <c r="D42" s="192"/>
      <c r="E42" s="192"/>
      <c r="F42" s="192"/>
      <c r="G42" s="6"/>
      <c r="H42" s="58">
        <v>45291</v>
      </c>
      <c r="I42" s="10"/>
      <c r="J42" s="62"/>
      <c r="K42" s="60"/>
      <c r="L42" s="2"/>
      <c r="M42" s="2"/>
      <c r="N42" s="2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s="9" customFormat="1" ht="15.75" customHeight="1">
      <c r="A43" s="191" t="s">
        <v>331</v>
      </c>
      <c r="B43" s="191"/>
      <c r="C43" s="193"/>
      <c r="D43" s="191" t="s">
        <v>330</v>
      </c>
      <c r="E43" s="191"/>
      <c r="F43" s="191"/>
      <c r="G43" s="6"/>
      <c r="H43" s="58">
        <v>45291</v>
      </c>
      <c r="I43" s="10"/>
      <c r="J43" s="62"/>
      <c r="K43" s="60"/>
      <c r="L43" s="2"/>
      <c r="M43" s="2"/>
      <c r="N43" s="2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s="9" customFormat="1" ht="15.75" customHeight="1">
      <c r="A44" s="191"/>
      <c r="B44" s="191"/>
      <c r="C44" s="193"/>
      <c r="D44" s="191"/>
      <c r="E44" s="191"/>
      <c r="F44" s="191"/>
      <c r="G44" s="6"/>
      <c r="H44" s="58">
        <v>45291</v>
      </c>
      <c r="I44" s="10"/>
      <c r="J44" s="62"/>
      <c r="K44" s="60"/>
      <c r="L44" s="2"/>
      <c r="M44" s="2"/>
      <c r="N44" s="2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s="9" customFormat="1" ht="21" customHeight="1">
      <c r="A45" s="191"/>
      <c r="B45" s="191"/>
      <c r="C45" s="193"/>
      <c r="D45" s="191"/>
      <c r="E45" s="191"/>
      <c r="F45" s="191"/>
      <c r="G45" s="6"/>
      <c r="H45" s="58">
        <v>45291</v>
      </c>
      <c r="I45" s="10"/>
      <c r="J45" s="62"/>
      <c r="K45" s="60"/>
      <c r="L45" s="2"/>
      <c r="M45" s="2"/>
      <c r="N45" s="2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57" customHeight="1" outlineLevel="1">
      <c r="A46" s="70" t="s">
        <v>172</v>
      </c>
      <c r="B46" s="123" t="s">
        <v>122</v>
      </c>
      <c r="C46" s="143"/>
      <c r="D46" s="143"/>
      <c r="E46" s="144"/>
      <c r="F46" s="61" t="s">
        <v>90</v>
      </c>
      <c r="G46" s="58">
        <v>44197</v>
      </c>
      <c r="H46" s="58">
        <v>45291</v>
      </c>
      <c r="I46" s="10"/>
      <c r="J46" s="59"/>
      <c r="K46" s="60">
        <f>L46+M46+N46</f>
        <v>360039.39</v>
      </c>
      <c r="L46" s="60">
        <f>L47</f>
        <v>360039.39</v>
      </c>
      <c r="M46" s="60">
        <f>M47</f>
        <v>0</v>
      </c>
      <c r="N46" s="60">
        <f>N47</f>
        <v>0</v>
      </c>
      <c r="O46" s="54"/>
      <c r="P46" s="54"/>
      <c r="Q46" s="54" t="s">
        <v>10</v>
      </c>
      <c r="R46" s="54" t="s">
        <v>10</v>
      </c>
      <c r="S46" s="54"/>
      <c r="T46" s="54"/>
      <c r="U46" s="54" t="s">
        <v>10</v>
      </c>
      <c r="V46" s="54" t="s">
        <v>10</v>
      </c>
      <c r="W46" s="54"/>
      <c r="X46" s="54"/>
      <c r="Y46" s="54" t="s">
        <v>10</v>
      </c>
      <c r="Z46" s="54" t="s">
        <v>10</v>
      </c>
    </row>
    <row r="47" spans="1:26" s="9" customFormat="1" ht="74.25" customHeight="1" outlineLevel="1">
      <c r="A47" s="68" t="s">
        <v>173</v>
      </c>
      <c r="B47" s="30" t="s">
        <v>35</v>
      </c>
      <c r="C47" s="68"/>
      <c r="D47" s="30" t="s">
        <v>278</v>
      </c>
      <c r="E47" s="30" t="s">
        <v>260</v>
      </c>
      <c r="F47" s="30"/>
      <c r="G47" s="58">
        <v>44197</v>
      </c>
      <c r="H47" s="58">
        <v>45291</v>
      </c>
      <c r="I47" s="51" t="s">
        <v>238</v>
      </c>
      <c r="J47" s="52">
        <v>5</v>
      </c>
      <c r="K47" s="60">
        <f>L47+M47+N47</f>
        <v>360039.39</v>
      </c>
      <c r="L47" s="1">
        <f>400000-39960.61</f>
        <v>360039.39</v>
      </c>
      <c r="M47" s="1">
        <v>0</v>
      </c>
      <c r="N47" s="1">
        <v>0</v>
      </c>
      <c r="O47" s="50"/>
      <c r="P47" s="50"/>
      <c r="Q47" s="50" t="s">
        <v>10</v>
      </c>
      <c r="R47" s="50" t="s">
        <v>10</v>
      </c>
      <c r="S47" s="50"/>
      <c r="T47" s="50"/>
      <c r="U47" s="50" t="s">
        <v>10</v>
      </c>
      <c r="V47" s="50" t="s">
        <v>10</v>
      </c>
      <c r="W47" s="50"/>
      <c r="X47" s="50"/>
      <c r="Y47" s="50" t="s">
        <v>10</v>
      </c>
      <c r="Z47" s="50" t="s">
        <v>10</v>
      </c>
    </row>
    <row r="48" spans="1:26" s="9" customFormat="1" ht="15" customHeight="1" outlineLevel="1">
      <c r="A48" s="116" t="s">
        <v>332</v>
      </c>
      <c r="B48" s="116"/>
      <c r="C48" s="120"/>
      <c r="D48" s="116" t="s">
        <v>97</v>
      </c>
      <c r="E48" s="120"/>
      <c r="F48" s="120"/>
      <c r="G48" s="6">
        <v>44197</v>
      </c>
      <c r="H48" s="6">
        <v>44561</v>
      </c>
      <c r="I48" s="52"/>
      <c r="J48" s="59"/>
      <c r="K48" s="3"/>
      <c r="L48" s="3"/>
      <c r="M48" s="3"/>
      <c r="N48" s="3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s="9" customFormat="1" ht="15" customHeight="1" outlineLevel="1">
      <c r="A49" s="120"/>
      <c r="B49" s="120"/>
      <c r="C49" s="120"/>
      <c r="D49" s="120"/>
      <c r="E49" s="120"/>
      <c r="F49" s="120"/>
      <c r="G49" s="6">
        <v>44562</v>
      </c>
      <c r="H49" s="6">
        <v>44926</v>
      </c>
      <c r="I49" s="52"/>
      <c r="J49" s="59"/>
      <c r="K49" s="3"/>
      <c r="L49" s="3"/>
      <c r="M49" s="3"/>
      <c r="N49" s="3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s="9" customFormat="1" ht="19.5" customHeight="1">
      <c r="A50" s="120"/>
      <c r="B50" s="120"/>
      <c r="C50" s="120"/>
      <c r="D50" s="120"/>
      <c r="E50" s="120"/>
      <c r="F50" s="120"/>
      <c r="G50" s="6">
        <v>44927</v>
      </c>
      <c r="H50" s="6">
        <v>45291</v>
      </c>
      <c r="I50" s="52"/>
      <c r="J50" s="59"/>
      <c r="K50" s="3"/>
      <c r="L50" s="3"/>
      <c r="M50" s="3"/>
      <c r="N50" s="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76.5" customHeight="1" outlineLevel="1">
      <c r="A51" s="70" t="s">
        <v>174</v>
      </c>
      <c r="B51" s="116" t="s">
        <v>123</v>
      </c>
      <c r="C51" s="120"/>
      <c r="D51" s="120"/>
      <c r="E51" s="120"/>
      <c r="F51" s="56" t="s">
        <v>30</v>
      </c>
      <c r="G51" s="58">
        <v>44197</v>
      </c>
      <c r="H51" s="58">
        <v>45291</v>
      </c>
      <c r="I51" s="51"/>
      <c r="J51" s="59"/>
      <c r="K51" s="60">
        <f>L51+M51+N51</f>
        <v>200000</v>
      </c>
      <c r="L51" s="60">
        <f>L52</f>
        <v>200000</v>
      </c>
      <c r="M51" s="60">
        <f>M52</f>
        <v>0</v>
      </c>
      <c r="N51" s="60">
        <f>N52</f>
        <v>0</v>
      </c>
      <c r="O51" s="54" t="s">
        <v>10</v>
      </c>
      <c r="P51" s="54" t="s">
        <v>10</v>
      </c>
      <c r="Q51" s="54"/>
      <c r="R51" s="54"/>
      <c r="S51" s="54" t="s">
        <v>10</v>
      </c>
      <c r="T51" s="54" t="s">
        <v>10</v>
      </c>
      <c r="U51" s="54"/>
      <c r="V51" s="54"/>
      <c r="W51" s="54" t="s">
        <v>10</v>
      </c>
      <c r="X51" s="54" t="s">
        <v>10</v>
      </c>
      <c r="Y51" s="54"/>
      <c r="Z51" s="54"/>
    </row>
    <row r="52" spans="1:26" s="9" customFormat="1" ht="70.5" customHeight="1" outlineLevel="1">
      <c r="A52" s="68" t="s">
        <v>296</v>
      </c>
      <c r="B52" s="30" t="s">
        <v>34</v>
      </c>
      <c r="C52" s="68"/>
      <c r="D52" s="30" t="s">
        <v>261</v>
      </c>
      <c r="E52" s="30" t="s">
        <v>262</v>
      </c>
      <c r="F52" s="30" t="s">
        <v>31</v>
      </c>
      <c r="G52" s="58">
        <v>44197</v>
      </c>
      <c r="H52" s="58">
        <v>45291</v>
      </c>
      <c r="I52" s="51" t="s">
        <v>239</v>
      </c>
      <c r="J52" s="52">
        <v>5</v>
      </c>
      <c r="K52" s="60">
        <f>L52+M52+N52</f>
        <v>200000</v>
      </c>
      <c r="L52" s="1">
        <v>200000</v>
      </c>
      <c r="M52" s="1">
        <v>0</v>
      </c>
      <c r="N52" s="1">
        <v>0</v>
      </c>
      <c r="O52" s="50" t="s">
        <v>10</v>
      </c>
      <c r="P52" s="50" t="s">
        <v>10</v>
      </c>
      <c r="Q52" s="50"/>
      <c r="R52" s="50"/>
      <c r="S52" s="50" t="s">
        <v>10</v>
      </c>
      <c r="T52" s="50" t="s">
        <v>10</v>
      </c>
      <c r="U52" s="50"/>
      <c r="V52" s="50"/>
      <c r="W52" s="50" t="s">
        <v>10</v>
      </c>
      <c r="X52" s="50" t="s">
        <v>10</v>
      </c>
      <c r="Y52" s="50"/>
      <c r="Z52" s="50"/>
    </row>
    <row r="53" spans="1:26" s="9" customFormat="1" ht="15" customHeight="1" outlineLevel="1">
      <c r="A53" s="116" t="s">
        <v>333</v>
      </c>
      <c r="B53" s="116"/>
      <c r="C53" s="116" t="s">
        <v>98</v>
      </c>
      <c r="D53" s="120"/>
      <c r="E53" s="120"/>
      <c r="F53" s="120"/>
      <c r="G53" s="71" t="s">
        <v>292</v>
      </c>
      <c r="H53" s="6">
        <v>44561</v>
      </c>
      <c r="I53" s="59"/>
      <c r="J53" s="59"/>
      <c r="K53" s="3"/>
      <c r="L53" s="3"/>
      <c r="M53" s="3"/>
      <c r="N53" s="3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s="9" customFormat="1" ht="15" customHeight="1" outlineLevel="1">
      <c r="A54" s="116"/>
      <c r="B54" s="116"/>
      <c r="C54" s="120"/>
      <c r="D54" s="120"/>
      <c r="E54" s="120"/>
      <c r="F54" s="120"/>
      <c r="G54" s="51" t="s">
        <v>293</v>
      </c>
      <c r="H54" s="6">
        <v>44926</v>
      </c>
      <c r="I54" s="59"/>
      <c r="J54" s="59"/>
      <c r="K54" s="3"/>
      <c r="L54" s="3"/>
      <c r="M54" s="3"/>
      <c r="N54" s="3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s="9" customFormat="1" ht="15" customHeight="1">
      <c r="A55" s="116"/>
      <c r="B55" s="116"/>
      <c r="C55" s="120"/>
      <c r="D55" s="120"/>
      <c r="E55" s="120"/>
      <c r="F55" s="120"/>
      <c r="G55" s="51" t="s">
        <v>294</v>
      </c>
      <c r="H55" s="6">
        <v>45291</v>
      </c>
      <c r="I55" s="59"/>
      <c r="J55" s="59"/>
      <c r="K55" s="3"/>
      <c r="L55" s="3"/>
      <c r="M55" s="3"/>
      <c r="N55" s="3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s="9" customFormat="1" ht="31.5" customHeight="1">
      <c r="A56" s="113" t="s">
        <v>175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5"/>
    </row>
    <row r="57" spans="1:26" ht="75" customHeight="1" outlineLevel="1">
      <c r="A57" s="70" t="s">
        <v>86</v>
      </c>
      <c r="B57" s="116" t="s">
        <v>32</v>
      </c>
      <c r="C57" s="120"/>
      <c r="D57" s="120"/>
      <c r="E57" s="120"/>
      <c r="F57" s="72" t="s">
        <v>137</v>
      </c>
      <c r="G57" s="58">
        <v>44197</v>
      </c>
      <c r="H57" s="58">
        <v>45291</v>
      </c>
      <c r="I57" s="10"/>
      <c r="J57" s="10"/>
      <c r="K57" s="60">
        <f>L57+M57+N57</f>
        <v>200000</v>
      </c>
      <c r="L57" s="60">
        <f>L58</f>
        <v>200000</v>
      </c>
      <c r="M57" s="60">
        <f>M58</f>
        <v>0</v>
      </c>
      <c r="N57" s="60">
        <f>N58</f>
        <v>0</v>
      </c>
      <c r="O57" s="54" t="s">
        <v>10</v>
      </c>
      <c r="P57" s="54" t="s">
        <v>10</v>
      </c>
      <c r="Q57" s="54" t="s">
        <v>10</v>
      </c>
      <c r="R57" s="54" t="s">
        <v>10</v>
      </c>
      <c r="S57" s="54" t="s">
        <v>10</v>
      </c>
      <c r="T57" s="54" t="s">
        <v>10</v>
      </c>
      <c r="U57" s="54" t="s">
        <v>10</v>
      </c>
      <c r="V57" s="54" t="s">
        <v>10</v>
      </c>
      <c r="W57" s="54" t="s">
        <v>10</v>
      </c>
      <c r="X57" s="54" t="s">
        <v>10</v>
      </c>
      <c r="Y57" s="54" t="s">
        <v>10</v>
      </c>
      <c r="Z57" s="54" t="s">
        <v>10</v>
      </c>
    </row>
    <row r="58" spans="1:26" ht="75" customHeight="1" outlineLevel="1">
      <c r="A58" s="73" t="s">
        <v>211</v>
      </c>
      <c r="B58" s="30" t="s">
        <v>136</v>
      </c>
      <c r="C58" s="68"/>
      <c r="D58" s="30" t="s">
        <v>128</v>
      </c>
      <c r="E58" s="30" t="s">
        <v>23</v>
      </c>
      <c r="F58" s="56" t="s">
        <v>33</v>
      </c>
      <c r="G58" s="58">
        <v>44197</v>
      </c>
      <c r="H58" s="58">
        <v>45291</v>
      </c>
      <c r="I58" s="51" t="s">
        <v>240</v>
      </c>
      <c r="J58" s="51" t="s">
        <v>83</v>
      </c>
      <c r="K58" s="60">
        <f>L58+M58+N58</f>
        <v>200000</v>
      </c>
      <c r="L58" s="1">
        <f>'[2]Лист1'!$I$45</f>
        <v>200000</v>
      </c>
      <c r="M58" s="1">
        <v>0</v>
      </c>
      <c r="N58" s="1">
        <v>0</v>
      </c>
      <c r="O58" s="50" t="s">
        <v>10</v>
      </c>
      <c r="P58" s="50" t="s">
        <v>10</v>
      </c>
      <c r="Q58" s="50" t="s">
        <v>10</v>
      </c>
      <c r="R58" s="50" t="s">
        <v>10</v>
      </c>
      <c r="S58" s="50" t="s">
        <v>10</v>
      </c>
      <c r="T58" s="50" t="s">
        <v>10</v>
      </c>
      <c r="U58" s="50" t="s">
        <v>10</v>
      </c>
      <c r="V58" s="50" t="s">
        <v>10</v>
      </c>
      <c r="W58" s="50" t="s">
        <v>10</v>
      </c>
      <c r="X58" s="50" t="s">
        <v>10</v>
      </c>
      <c r="Y58" s="50" t="s">
        <v>10</v>
      </c>
      <c r="Z58" s="50" t="s">
        <v>10</v>
      </c>
    </row>
    <row r="59" spans="1:26" ht="21.75" customHeight="1" outlineLevel="1">
      <c r="A59" s="116" t="s">
        <v>15</v>
      </c>
      <c r="B59" s="116"/>
      <c r="C59" s="116" t="s">
        <v>115</v>
      </c>
      <c r="D59" s="116"/>
      <c r="E59" s="116"/>
      <c r="F59" s="116"/>
      <c r="G59" s="6" t="s">
        <v>292</v>
      </c>
      <c r="H59" s="6">
        <v>44561</v>
      </c>
      <c r="I59" s="59"/>
      <c r="J59" s="59"/>
      <c r="K59" s="3"/>
      <c r="L59" s="3"/>
      <c r="M59" s="3"/>
      <c r="N59" s="3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21.75" customHeight="1" outlineLevel="1">
      <c r="A60" s="116"/>
      <c r="B60" s="116"/>
      <c r="C60" s="116"/>
      <c r="D60" s="116"/>
      <c r="E60" s="116"/>
      <c r="F60" s="116"/>
      <c r="G60" s="6" t="s">
        <v>293</v>
      </c>
      <c r="H60" s="6">
        <v>44926</v>
      </c>
      <c r="I60" s="59"/>
      <c r="J60" s="59"/>
      <c r="K60" s="3"/>
      <c r="L60" s="3"/>
      <c r="M60" s="3"/>
      <c r="N60" s="3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9.5" customHeight="1" outlineLevel="1">
      <c r="A61" s="120"/>
      <c r="B61" s="120"/>
      <c r="C61" s="120"/>
      <c r="D61" s="120"/>
      <c r="E61" s="120"/>
      <c r="F61" s="120"/>
      <c r="G61" s="6" t="s">
        <v>294</v>
      </c>
      <c r="H61" s="6">
        <v>45291</v>
      </c>
      <c r="I61" s="59"/>
      <c r="J61" s="59"/>
      <c r="K61" s="3"/>
      <c r="L61" s="3"/>
      <c r="M61" s="3"/>
      <c r="N61" s="3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69.75" customHeight="1" outlineLevel="1">
      <c r="A62" s="99" t="s">
        <v>364</v>
      </c>
      <c r="B62" s="102" t="s">
        <v>363</v>
      </c>
      <c r="C62" s="99"/>
      <c r="D62" s="30" t="s">
        <v>128</v>
      </c>
      <c r="E62" s="30" t="s">
        <v>23</v>
      </c>
      <c r="F62" s="98" t="s">
        <v>365</v>
      </c>
      <c r="G62" s="6">
        <v>44197</v>
      </c>
      <c r="H62" s="6">
        <v>45291</v>
      </c>
      <c r="I62" s="59"/>
      <c r="J62" s="59"/>
      <c r="K62" s="3"/>
      <c r="L62" s="3"/>
      <c r="M62" s="3"/>
      <c r="N62" s="3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07.25" customHeight="1" outlineLevel="1">
      <c r="A63" s="99" t="s">
        <v>366</v>
      </c>
      <c r="B63" s="102" t="s">
        <v>367</v>
      </c>
      <c r="C63" s="99"/>
      <c r="D63" s="30" t="s">
        <v>128</v>
      </c>
      <c r="E63" s="30" t="s">
        <v>23</v>
      </c>
      <c r="F63" s="98" t="s">
        <v>368</v>
      </c>
      <c r="G63" s="6">
        <v>44197</v>
      </c>
      <c r="H63" s="6">
        <v>45291</v>
      </c>
      <c r="I63" s="59"/>
      <c r="J63" s="59"/>
      <c r="K63" s="3"/>
      <c r="L63" s="3"/>
      <c r="M63" s="3"/>
      <c r="N63" s="3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9.5" customHeight="1" outlineLevel="1">
      <c r="A64" s="116" t="s">
        <v>334</v>
      </c>
      <c r="B64" s="116"/>
      <c r="C64" s="126" t="s">
        <v>369</v>
      </c>
      <c r="D64" s="216"/>
      <c r="E64" s="216"/>
      <c r="F64" s="217"/>
      <c r="G64" s="6" t="s">
        <v>292</v>
      </c>
      <c r="H64" s="6">
        <v>44561</v>
      </c>
      <c r="I64" s="59"/>
      <c r="J64" s="59"/>
      <c r="K64" s="3"/>
      <c r="L64" s="3"/>
      <c r="M64" s="3"/>
      <c r="N64" s="3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9.5" customHeight="1" outlineLevel="1">
      <c r="A65" s="116"/>
      <c r="B65" s="116"/>
      <c r="C65" s="218"/>
      <c r="D65" s="219"/>
      <c r="E65" s="219"/>
      <c r="F65" s="220"/>
      <c r="G65" s="6" t="s">
        <v>293</v>
      </c>
      <c r="H65" s="6">
        <v>44926</v>
      </c>
      <c r="I65" s="59"/>
      <c r="J65" s="59"/>
      <c r="K65" s="3"/>
      <c r="L65" s="3"/>
      <c r="M65" s="3"/>
      <c r="N65" s="3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7" s="9" customFormat="1" ht="21.75" customHeight="1" outlineLevel="1">
      <c r="A66" s="120"/>
      <c r="B66" s="120"/>
      <c r="C66" s="221"/>
      <c r="D66" s="222"/>
      <c r="E66" s="222"/>
      <c r="F66" s="223"/>
      <c r="G66" s="6" t="s">
        <v>294</v>
      </c>
      <c r="H66" s="6">
        <v>45291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41"/>
    </row>
    <row r="67" spans="1:27" s="9" customFormat="1" ht="21" customHeight="1" outlineLevel="1">
      <c r="A67" s="116" t="s">
        <v>16</v>
      </c>
      <c r="B67" s="116"/>
      <c r="C67" s="224" t="s">
        <v>370</v>
      </c>
      <c r="D67" s="225"/>
      <c r="E67" s="225"/>
      <c r="F67" s="226"/>
      <c r="G67" s="6" t="s">
        <v>292</v>
      </c>
      <c r="H67" s="6">
        <v>44561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41"/>
    </row>
    <row r="68" spans="1:27" s="9" customFormat="1" ht="16.5" customHeight="1" outlineLevel="1">
      <c r="A68" s="116"/>
      <c r="B68" s="116"/>
      <c r="C68" s="227"/>
      <c r="D68" s="228"/>
      <c r="E68" s="228"/>
      <c r="F68" s="229"/>
      <c r="G68" s="6" t="s">
        <v>293</v>
      </c>
      <c r="H68" s="6">
        <v>44926</v>
      </c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41"/>
    </row>
    <row r="69" spans="1:27" s="9" customFormat="1" ht="16.5" customHeight="1" outlineLevel="1">
      <c r="A69" s="120"/>
      <c r="B69" s="120"/>
      <c r="C69" s="230"/>
      <c r="D69" s="231"/>
      <c r="E69" s="231"/>
      <c r="F69" s="232"/>
      <c r="G69" s="6" t="s">
        <v>294</v>
      </c>
      <c r="H69" s="6">
        <v>45291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41"/>
    </row>
    <row r="70" spans="1:26" s="9" customFormat="1" ht="15" customHeight="1" outlineLevel="1">
      <c r="A70" s="116" t="s">
        <v>335</v>
      </c>
      <c r="B70" s="116"/>
      <c r="C70" s="116" t="s">
        <v>371</v>
      </c>
      <c r="D70" s="116"/>
      <c r="E70" s="116"/>
      <c r="F70" s="116"/>
      <c r="G70" s="6" t="s">
        <v>292</v>
      </c>
      <c r="H70" s="6">
        <v>44561</v>
      </c>
      <c r="I70" s="59"/>
      <c r="J70" s="59"/>
      <c r="K70" s="3"/>
      <c r="L70" s="3"/>
      <c r="M70" s="3"/>
      <c r="N70" s="3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9" customFormat="1" ht="14.25" customHeight="1" outlineLevel="1">
      <c r="A71" s="116"/>
      <c r="B71" s="116"/>
      <c r="C71" s="116"/>
      <c r="D71" s="116"/>
      <c r="E71" s="116"/>
      <c r="F71" s="116"/>
      <c r="G71" s="6" t="s">
        <v>293</v>
      </c>
      <c r="H71" s="6">
        <v>44926</v>
      </c>
      <c r="I71" s="59"/>
      <c r="J71" s="59"/>
      <c r="K71" s="3"/>
      <c r="L71" s="3"/>
      <c r="M71" s="3"/>
      <c r="N71" s="3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s="9" customFormat="1" ht="27" customHeight="1">
      <c r="A72" s="120"/>
      <c r="B72" s="120"/>
      <c r="C72" s="120"/>
      <c r="D72" s="120"/>
      <c r="E72" s="120"/>
      <c r="F72" s="120"/>
      <c r="G72" s="6" t="s">
        <v>294</v>
      </c>
      <c r="H72" s="6">
        <v>45291</v>
      </c>
      <c r="I72" s="59"/>
      <c r="J72" s="59"/>
      <c r="K72" s="3"/>
      <c r="L72" s="3"/>
      <c r="M72" s="3"/>
      <c r="N72" s="3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87" customHeight="1" outlineLevel="1">
      <c r="A73" s="74" t="s">
        <v>87</v>
      </c>
      <c r="B73" s="116" t="s">
        <v>150</v>
      </c>
      <c r="C73" s="116"/>
      <c r="D73" s="116"/>
      <c r="E73" s="116"/>
      <c r="F73" s="56" t="s">
        <v>138</v>
      </c>
      <c r="G73" s="58">
        <v>44197</v>
      </c>
      <c r="H73" s="58">
        <v>45291</v>
      </c>
      <c r="I73" s="10"/>
      <c r="J73" s="10"/>
      <c r="K73" s="60">
        <f>L73+M73+N73</f>
        <v>820000</v>
      </c>
      <c r="L73" s="60">
        <f>L74+L75</f>
        <v>820000</v>
      </c>
      <c r="M73" s="60">
        <f>M74+M75</f>
        <v>0</v>
      </c>
      <c r="N73" s="60">
        <f>N74+N75</f>
        <v>0</v>
      </c>
      <c r="O73" s="54" t="s">
        <v>10</v>
      </c>
      <c r="P73" s="54" t="s">
        <v>10</v>
      </c>
      <c r="Q73" s="54" t="s">
        <v>10</v>
      </c>
      <c r="R73" s="54" t="s">
        <v>10</v>
      </c>
      <c r="S73" s="54" t="s">
        <v>10</v>
      </c>
      <c r="T73" s="54" t="s">
        <v>10</v>
      </c>
      <c r="U73" s="54" t="s">
        <v>10</v>
      </c>
      <c r="V73" s="54" t="s">
        <v>10</v>
      </c>
      <c r="W73" s="54" t="s">
        <v>10</v>
      </c>
      <c r="X73" s="54" t="s">
        <v>10</v>
      </c>
      <c r="Y73" s="54" t="s">
        <v>10</v>
      </c>
      <c r="Z73" s="54" t="s">
        <v>10</v>
      </c>
    </row>
    <row r="74" spans="1:26" ht="101.25" customHeight="1" outlineLevel="1">
      <c r="A74" s="68" t="s">
        <v>177</v>
      </c>
      <c r="B74" s="30" t="s">
        <v>249</v>
      </c>
      <c r="C74" s="68"/>
      <c r="D74" s="30" t="s">
        <v>128</v>
      </c>
      <c r="E74" s="30" t="s">
        <v>23</v>
      </c>
      <c r="F74" s="30" t="s">
        <v>36</v>
      </c>
      <c r="G74" s="58">
        <v>44197</v>
      </c>
      <c r="H74" s="58">
        <v>45291</v>
      </c>
      <c r="I74" s="52" t="s">
        <v>281</v>
      </c>
      <c r="J74" s="52">
        <v>5</v>
      </c>
      <c r="K74" s="60">
        <f>L74+M74+N74</f>
        <v>490000</v>
      </c>
      <c r="L74" s="1">
        <v>490000</v>
      </c>
      <c r="M74" s="1">
        <v>0</v>
      </c>
      <c r="N74" s="1">
        <v>0</v>
      </c>
      <c r="O74" s="50" t="s">
        <v>10</v>
      </c>
      <c r="P74" s="50" t="s">
        <v>10</v>
      </c>
      <c r="Q74" s="50" t="s">
        <v>10</v>
      </c>
      <c r="R74" s="50" t="s">
        <v>10</v>
      </c>
      <c r="S74" s="50" t="s">
        <v>10</v>
      </c>
      <c r="T74" s="50" t="s">
        <v>10</v>
      </c>
      <c r="U74" s="50" t="s">
        <v>10</v>
      </c>
      <c r="V74" s="50" t="s">
        <v>10</v>
      </c>
      <c r="W74" s="50" t="s">
        <v>10</v>
      </c>
      <c r="X74" s="50" t="s">
        <v>10</v>
      </c>
      <c r="Y74" s="50" t="s">
        <v>10</v>
      </c>
      <c r="Z74" s="50" t="s">
        <v>10</v>
      </c>
    </row>
    <row r="75" spans="1:26" s="9" customFormat="1" ht="63.75" customHeight="1" outlineLevel="1">
      <c r="A75" s="68" t="s">
        <v>248</v>
      </c>
      <c r="B75" s="30" t="s">
        <v>250</v>
      </c>
      <c r="C75" s="68"/>
      <c r="D75" s="30" t="s">
        <v>128</v>
      </c>
      <c r="E75" s="30" t="s">
        <v>23</v>
      </c>
      <c r="F75" s="30" t="s">
        <v>36</v>
      </c>
      <c r="G75" s="58">
        <v>44197</v>
      </c>
      <c r="H75" s="58">
        <v>45291</v>
      </c>
      <c r="I75" s="52" t="s">
        <v>282</v>
      </c>
      <c r="J75" s="52">
        <v>5</v>
      </c>
      <c r="K75" s="60">
        <f>L75+M75+N75</f>
        <v>330000</v>
      </c>
      <c r="L75" s="1">
        <v>330000</v>
      </c>
      <c r="M75" s="1">
        <v>0</v>
      </c>
      <c r="N75" s="1">
        <v>0</v>
      </c>
      <c r="O75" s="50" t="s">
        <v>10</v>
      </c>
      <c r="P75" s="50" t="s">
        <v>10</v>
      </c>
      <c r="Q75" s="50" t="s">
        <v>10</v>
      </c>
      <c r="R75" s="50" t="s">
        <v>10</v>
      </c>
      <c r="S75" s="50" t="s">
        <v>10</v>
      </c>
      <c r="T75" s="50" t="s">
        <v>10</v>
      </c>
      <c r="U75" s="50" t="s">
        <v>10</v>
      </c>
      <c r="V75" s="50" t="s">
        <v>10</v>
      </c>
      <c r="W75" s="50" t="s">
        <v>10</v>
      </c>
      <c r="X75" s="50" t="s">
        <v>10</v>
      </c>
      <c r="Y75" s="50" t="s">
        <v>10</v>
      </c>
      <c r="Z75" s="50" t="s">
        <v>10</v>
      </c>
    </row>
    <row r="76" spans="1:26" s="9" customFormat="1" ht="14.25" customHeight="1" outlineLevel="1">
      <c r="A76" s="116" t="s">
        <v>336</v>
      </c>
      <c r="B76" s="116"/>
      <c r="C76" s="116" t="s">
        <v>114</v>
      </c>
      <c r="D76" s="116"/>
      <c r="E76" s="116"/>
      <c r="F76" s="116"/>
      <c r="G76" s="6" t="s">
        <v>292</v>
      </c>
      <c r="H76" s="6">
        <v>44561</v>
      </c>
      <c r="I76" s="59"/>
      <c r="J76" s="59"/>
      <c r="K76" s="3"/>
      <c r="L76" s="3"/>
      <c r="M76" s="3"/>
      <c r="N76" s="3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s="9" customFormat="1" ht="14.25" customHeight="1" outlineLevel="1">
      <c r="A77" s="116"/>
      <c r="B77" s="116"/>
      <c r="C77" s="116"/>
      <c r="D77" s="116"/>
      <c r="E77" s="116"/>
      <c r="F77" s="116"/>
      <c r="G77" s="6" t="s">
        <v>293</v>
      </c>
      <c r="H77" s="6">
        <v>44926</v>
      </c>
      <c r="I77" s="59"/>
      <c r="J77" s="59"/>
      <c r="K77" s="3"/>
      <c r="L77" s="3"/>
      <c r="M77" s="3"/>
      <c r="N77" s="3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s="9" customFormat="1" ht="21" customHeight="1">
      <c r="A78" s="116"/>
      <c r="B78" s="116"/>
      <c r="C78" s="116"/>
      <c r="D78" s="116"/>
      <c r="E78" s="116"/>
      <c r="F78" s="116"/>
      <c r="G78" s="6" t="s">
        <v>294</v>
      </c>
      <c r="H78" s="6">
        <v>45291</v>
      </c>
      <c r="I78" s="59"/>
      <c r="J78" s="59"/>
      <c r="K78" s="3"/>
      <c r="L78" s="3"/>
      <c r="M78" s="3"/>
      <c r="N78" s="3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81.75" customHeight="1" outlineLevel="1">
      <c r="A79" s="56" t="s">
        <v>178</v>
      </c>
      <c r="B79" s="116" t="s">
        <v>124</v>
      </c>
      <c r="C79" s="120"/>
      <c r="D79" s="120"/>
      <c r="E79" s="120"/>
      <c r="F79" s="56" t="s">
        <v>43</v>
      </c>
      <c r="G79" s="58">
        <v>44197</v>
      </c>
      <c r="H79" s="58">
        <v>45291</v>
      </c>
      <c r="I79" s="10"/>
      <c r="J79" s="10"/>
      <c r="K79" s="60">
        <f>L79+M79+N79</f>
        <v>124500</v>
      </c>
      <c r="L79" s="60">
        <f>L80+L81</f>
        <v>124500</v>
      </c>
      <c r="M79" s="60">
        <f>M80+M81</f>
        <v>0</v>
      </c>
      <c r="N79" s="60">
        <f>N80+N81</f>
        <v>0</v>
      </c>
      <c r="O79" s="54"/>
      <c r="P79" s="54" t="s">
        <v>10</v>
      </c>
      <c r="Q79" s="54"/>
      <c r="R79" s="54" t="s">
        <v>10</v>
      </c>
      <c r="S79" s="54"/>
      <c r="T79" s="54" t="s">
        <v>10</v>
      </c>
      <c r="U79" s="54"/>
      <c r="V79" s="54" t="s">
        <v>10</v>
      </c>
      <c r="W79" s="54"/>
      <c r="X79" s="54" t="s">
        <v>10</v>
      </c>
      <c r="Y79" s="54"/>
      <c r="Z79" s="54" t="s">
        <v>10</v>
      </c>
    </row>
    <row r="80" spans="1:26" ht="56.25" customHeight="1" outlineLevel="1">
      <c r="A80" s="30" t="s">
        <v>179</v>
      </c>
      <c r="B80" s="30" t="s">
        <v>226</v>
      </c>
      <c r="C80" s="30"/>
      <c r="D80" s="30" t="s">
        <v>127</v>
      </c>
      <c r="E80" s="30" t="s">
        <v>23</v>
      </c>
      <c r="F80" s="30" t="s">
        <v>227</v>
      </c>
      <c r="G80" s="58">
        <v>44197</v>
      </c>
      <c r="H80" s="58">
        <v>45291</v>
      </c>
      <c r="I80" s="52" t="s">
        <v>241</v>
      </c>
      <c r="J80" s="52">
        <v>1</v>
      </c>
      <c r="K80" s="60">
        <f>L80+M80+N80</f>
        <v>75000</v>
      </c>
      <c r="L80" s="1">
        <v>75000</v>
      </c>
      <c r="M80" s="1">
        <v>0</v>
      </c>
      <c r="N80" s="1">
        <v>0</v>
      </c>
      <c r="O80" s="50"/>
      <c r="P80" s="50" t="s">
        <v>10</v>
      </c>
      <c r="Q80" s="50"/>
      <c r="R80" s="50"/>
      <c r="S80" s="50"/>
      <c r="T80" s="50" t="s">
        <v>10</v>
      </c>
      <c r="U80" s="50"/>
      <c r="V80" s="50"/>
      <c r="W80" s="50"/>
      <c r="X80" s="50" t="s">
        <v>10</v>
      </c>
      <c r="Y80" s="50"/>
      <c r="Z80" s="50"/>
    </row>
    <row r="81" spans="1:26" ht="74.25" customHeight="1" outlineLevel="1">
      <c r="A81" s="30" t="s">
        <v>180</v>
      </c>
      <c r="B81" s="30" t="s">
        <v>139</v>
      </c>
      <c r="C81" s="30"/>
      <c r="D81" s="30" t="s">
        <v>128</v>
      </c>
      <c r="E81" s="30" t="s">
        <v>23</v>
      </c>
      <c r="F81" s="30" t="s">
        <v>44</v>
      </c>
      <c r="G81" s="58">
        <v>44197</v>
      </c>
      <c r="H81" s="58">
        <v>45291</v>
      </c>
      <c r="I81" s="52" t="s">
        <v>241</v>
      </c>
      <c r="J81" s="52">
        <v>1</v>
      </c>
      <c r="K81" s="60">
        <v>0</v>
      </c>
      <c r="L81" s="1">
        <v>49500</v>
      </c>
      <c r="M81" s="1">
        <v>0</v>
      </c>
      <c r="N81" s="1">
        <v>0</v>
      </c>
      <c r="O81" s="50"/>
      <c r="P81" s="50" t="s">
        <v>10</v>
      </c>
      <c r="Q81" s="50"/>
      <c r="R81" s="50" t="s">
        <v>10</v>
      </c>
      <c r="S81" s="50"/>
      <c r="T81" s="50" t="s">
        <v>10</v>
      </c>
      <c r="U81" s="50"/>
      <c r="V81" s="50" t="s">
        <v>10</v>
      </c>
      <c r="W81" s="50"/>
      <c r="X81" s="50" t="s">
        <v>10</v>
      </c>
      <c r="Y81" s="50"/>
      <c r="Z81" s="50" t="s">
        <v>10</v>
      </c>
    </row>
    <row r="82" spans="1:26" ht="24" customHeight="1" outlineLevel="1">
      <c r="A82" s="116" t="s">
        <v>42</v>
      </c>
      <c r="B82" s="116"/>
      <c r="C82" s="126" t="s">
        <v>140</v>
      </c>
      <c r="D82" s="145"/>
      <c r="E82" s="145"/>
      <c r="F82" s="146"/>
      <c r="G82" s="6">
        <v>44197</v>
      </c>
      <c r="H82" s="6">
        <v>44561</v>
      </c>
      <c r="I82" s="52"/>
      <c r="J82" s="52"/>
      <c r="K82" s="60"/>
      <c r="L82" s="1"/>
      <c r="M82" s="1"/>
      <c r="N82" s="1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24.75" customHeight="1" outlineLevel="1">
      <c r="A83" s="116"/>
      <c r="B83" s="116"/>
      <c r="C83" s="147"/>
      <c r="D83" s="148"/>
      <c r="E83" s="148"/>
      <c r="F83" s="149"/>
      <c r="G83" s="6">
        <v>44562</v>
      </c>
      <c r="H83" s="6">
        <v>44926</v>
      </c>
      <c r="I83" s="52"/>
      <c r="J83" s="52"/>
      <c r="K83" s="60"/>
      <c r="L83" s="1"/>
      <c r="M83" s="1"/>
      <c r="N83" s="1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s="9" customFormat="1" ht="25.5" customHeight="1">
      <c r="A84" s="116"/>
      <c r="B84" s="116"/>
      <c r="C84" s="150"/>
      <c r="D84" s="151"/>
      <c r="E84" s="151"/>
      <c r="F84" s="152"/>
      <c r="G84" s="6">
        <v>44927</v>
      </c>
      <c r="H84" s="6">
        <v>45291</v>
      </c>
      <c r="I84" s="52"/>
      <c r="J84" s="52"/>
      <c r="K84" s="60"/>
      <c r="L84" s="1"/>
      <c r="M84" s="1"/>
      <c r="N84" s="1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57" customHeight="1" outlineLevel="1">
      <c r="A85" s="75" t="s">
        <v>181</v>
      </c>
      <c r="B85" s="116" t="s">
        <v>259</v>
      </c>
      <c r="C85" s="120"/>
      <c r="D85" s="120"/>
      <c r="E85" s="120"/>
      <c r="F85" s="56" t="s">
        <v>37</v>
      </c>
      <c r="G85" s="58">
        <v>44197</v>
      </c>
      <c r="H85" s="58">
        <v>45291</v>
      </c>
      <c r="I85" s="10"/>
      <c r="J85" s="10"/>
      <c r="K85" s="60">
        <f>L85+M85+N85</f>
        <v>13214388.930000003</v>
      </c>
      <c r="L85" s="60">
        <f>L87+L86+L88</f>
        <v>8862166.690000001</v>
      </c>
      <c r="M85" s="60">
        <f>M87+M86+M88</f>
        <v>2176111.12</v>
      </c>
      <c r="N85" s="60">
        <f>N87+N86+N88</f>
        <v>2176111.12</v>
      </c>
      <c r="O85" s="54"/>
      <c r="P85" s="54" t="s">
        <v>10</v>
      </c>
      <c r="Q85" s="54" t="s">
        <v>10</v>
      </c>
      <c r="R85" s="54"/>
      <c r="S85" s="54"/>
      <c r="T85" s="54" t="s">
        <v>10</v>
      </c>
      <c r="U85" s="54" t="s">
        <v>10</v>
      </c>
      <c r="V85" s="54"/>
      <c r="W85" s="54"/>
      <c r="X85" s="54" t="s">
        <v>10</v>
      </c>
      <c r="Y85" s="54" t="s">
        <v>10</v>
      </c>
      <c r="Z85" s="54"/>
    </row>
    <row r="86" spans="1:26" ht="57.75" customHeight="1" outlineLevel="1">
      <c r="A86" s="30" t="s">
        <v>298</v>
      </c>
      <c r="B86" s="30" t="s">
        <v>38</v>
      </c>
      <c r="C86" s="30"/>
      <c r="D86" s="30" t="s">
        <v>127</v>
      </c>
      <c r="E86" s="30" t="s">
        <v>126</v>
      </c>
      <c r="F86" s="30" t="s">
        <v>39</v>
      </c>
      <c r="G86" s="58">
        <v>44197</v>
      </c>
      <c r="H86" s="58">
        <v>45291</v>
      </c>
      <c r="I86" s="52" t="s">
        <v>284</v>
      </c>
      <c r="J86" s="52" t="s">
        <v>83</v>
      </c>
      <c r="K86" s="60">
        <f>L86+M86+N86</f>
        <v>11846611.14</v>
      </c>
      <c r="L86" s="1">
        <f>5309888.9+2184500</f>
        <v>7494388.9</v>
      </c>
      <c r="M86" s="1">
        <v>2176111.12</v>
      </c>
      <c r="N86" s="1">
        <v>2176111.12</v>
      </c>
      <c r="O86" s="50"/>
      <c r="P86" s="50" t="s">
        <v>10</v>
      </c>
      <c r="Q86" s="50"/>
      <c r="R86" s="50"/>
      <c r="S86" s="50"/>
      <c r="T86" s="50" t="s">
        <v>10</v>
      </c>
      <c r="U86" s="50"/>
      <c r="V86" s="50"/>
      <c r="W86" s="50"/>
      <c r="X86" s="50" t="s">
        <v>10</v>
      </c>
      <c r="Y86" s="50"/>
      <c r="Z86" s="50"/>
    </row>
    <row r="87" spans="1:26" ht="71.25" customHeight="1" outlineLevel="1">
      <c r="A87" s="30" t="s">
        <v>182</v>
      </c>
      <c r="B87" s="30" t="s">
        <v>247</v>
      </c>
      <c r="C87" s="68"/>
      <c r="D87" s="30" t="s">
        <v>127</v>
      </c>
      <c r="E87" s="30" t="s">
        <v>126</v>
      </c>
      <c r="F87" s="30" t="s">
        <v>147</v>
      </c>
      <c r="G87" s="6">
        <v>44197</v>
      </c>
      <c r="H87" s="6">
        <v>45291</v>
      </c>
      <c r="I87" s="52" t="s">
        <v>283</v>
      </c>
      <c r="J87" s="52" t="s">
        <v>83</v>
      </c>
      <c r="K87" s="60">
        <f>L87+M87+N87</f>
        <v>1367777.79</v>
      </c>
      <c r="L87" s="1">
        <v>1367777.79</v>
      </c>
      <c r="M87" s="1">
        <v>0</v>
      </c>
      <c r="N87" s="1">
        <v>0</v>
      </c>
      <c r="O87" s="50"/>
      <c r="P87" s="50"/>
      <c r="Q87" s="50" t="s">
        <v>10</v>
      </c>
      <c r="R87" s="50"/>
      <c r="S87" s="50"/>
      <c r="T87" s="50"/>
      <c r="U87" s="50"/>
      <c r="V87" s="50"/>
      <c r="W87" s="50"/>
      <c r="X87" s="50"/>
      <c r="Y87" s="50"/>
      <c r="Z87" s="50"/>
    </row>
    <row r="88" spans="1:26" s="9" customFormat="1" ht="69.75" customHeight="1" outlineLevel="1">
      <c r="A88" s="30" t="s">
        <v>183</v>
      </c>
      <c r="B88" s="30" t="s">
        <v>297</v>
      </c>
      <c r="C88" s="68"/>
      <c r="D88" s="30" t="s">
        <v>127</v>
      </c>
      <c r="E88" s="30" t="s">
        <v>126</v>
      </c>
      <c r="F88" s="30" t="s">
        <v>147</v>
      </c>
      <c r="G88" s="6">
        <v>44197</v>
      </c>
      <c r="H88" s="6">
        <v>45291</v>
      </c>
      <c r="I88" s="100" t="s">
        <v>283</v>
      </c>
      <c r="J88" s="100" t="s">
        <v>83</v>
      </c>
      <c r="K88" s="60">
        <f>L88+M88+N88</f>
        <v>0</v>
      </c>
      <c r="L88" s="1">
        <v>0</v>
      </c>
      <c r="M88" s="1">
        <v>0</v>
      </c>
      <c r="N88" s="1">
        <v>0</v>
      </c>
      <c r="O88" s="50"/>
      <c r="P88" s="50"/>
      <c r="Q88" s="50" t="s">
        <v>10</v>
      </c>
      <c r="R88" s="50"/>
      <c r="S88" s="50"/>
      <c r="T88" s="50"/>
      <c r="U88" s="50"/>
      <c r="V88" s="50"/>
      <c r="W88" s="50"/>
      <c r="X88" s="50"/>
      <c r="Y88" s="50"/>
      <c r="Z88" s="50"/>
    </row>
    <row r="89" spans="1:26" s="9" customFormat="1" ht="14.25" customHeight="1" outlineLevel="1">
      <c r="A89" s="116" t="s">
        <v>45</v>
      </c>
      <c r="B89" s="116"/>
      <c r="C89" s="116" t="s">
        <v>99</v>
      </c>
      <c r="D89" s="120"/>
      <c r="E89" s="120"/>
      <c r="F89" s="120"/>
      <c r="G89" s="6">
        <v>44197</v>
      </c>
      <c r="H89" s="6">
        <v>44440</v>
      </c>
      <c r="I89" s="59"/>
      <c r="J89" s="59"/>
      <c r="K89" s="3"/>
      <c r="L89" s="3"/>
      <c r="M89" s="3"/>
      <c r="N89" s="3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s="9" customFormat="1" ht="14.25" customHeight="1" outlineLevel="1">
      <c r="A90" s="116"/>
      <c r="B90" s="116"/>
      <c r="C90" s="120"/>
      <c r="D90" s="120"/>
      <c r="E90" s="120"/>
      <c r="F90" s="120"/>
      <c r="G90" s="6">
        <v>44562</v>
      </c>
      <c r="H90" s="6">
        <v>44805</v>
      </c>
      <c r="I90" s="59"/>
      <c r="J90" s="59"/>
      <c r="K90" s="3"/>
      <c r="L90" s="3"/>
      <c r="M90" s="3"/>
      <c r="N90" s="3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s="9" customFormat="1" ht="21.75" customHeight="1">
      <c r="A91" s="116"/>
      <c r="B91" s="116"/>
      <c r="C91" s="120"/>
      <c r="D91" s="120"/>
      <c r="E91" s="120"/>
      <c r="F91" s="120"/>
      <c r="G91" s="6">
        <v>44927</v>
      </c>
      <c r="H91" s="6">
        <v>45170</v>
      </c>
      <c r="I91" s="59"/>
      <c r="J91" s="59"/>
      <c r="K91" s="3"/>
      <c r="L91" s="3"/>
      <c r="M91" s="3"/>
      <c r="N91" s="3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74.25" customHeight="1" outlineLevel="1">
      <c r="A92" s="70" t="s">
        <v>184</v>
      </c>
      <c r="B92" s="116" t="s">
        <v>125</v>
      </c>
      <c r="C92" s="120"/>
      <c r="D92" s="120"/>
      <c r="E92" s="120"/>
      <c r="F92" s="56" t="s">
        <v>47</v>
      </c>
      <c r="G92" s="58">
        <v>44197</v>
      </c>
      <c r="H92" s="58">
        <v>45291</v>
      </c>
      <c r="I92" s="59" t="s">
        <v>85</v>
      </c>
      <c r="J92" s="59">
        <v>1</v>
      </c>
      <c r="K92" s="60">
        <v>0</v>
      </c>
      <c r="L92" s="60">
        <v>0</v>
      </c>
      <c r="M92" s="60">
        <v>0</v>
      </c>
      <c r="N92" s="60">
        <v>0</v>
      </c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78" customHeight="1" outlineLevel="1">
      <c r="A93" s="68" t="s">
        <v>185</v>
      </c>
      <c r="B93" s="30" t="s">
        <v>146</v>
      </c>
      <c r="C93" s="30"/>
      <c r="D93" s="30" t="s">
        <v>84</v>
      </c>
      <c r="E93" s="30" t="s">
        <v>84</v>
      </c>
      <c r="F93" s="30" t="s">
        <v>57</v>
      </c>
      <c r="G93" s="58">
        <v>44197</v>
      </c>
      <c r="H93" s="58">
        <v>45291</v>
      </c>
      <c r="I93" s="52"/>
      <c r="J93" s="52"/>
      <c r="K93" s="60">
        <v>0</v>
      </c>
      <c r="L93" s="1">
        <v>0</v>
      </c>
      <c r="M93" s="1">
        <v>0</v>
      </c>
      <c r="N93" s="1">
        <v>0</v>
      </c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8" customHeight="1" outlineLevel="1">
      <c r="A94" s="126" t="s">
        <v>372</v>
      </c>
      <c r="B94" s="146"/>
      <c r="C94" s="126" t="s">
        <v>56</v>
      </c>
      <c r="D94" s="145"/>
      <c r="E94" s="145"/>
      <c r="F94" s="146"/>
      <c r="G94" s="6">
        <v>44197</v>
      </c>
      <c r="H94" s="6">
        <v>44440</v>
      </c>
      <c r="I94" s="52"/>
      <c r="J94" s="52"/>
      <c r="K94" s="60"/>
      <c r="L94" s="1"/>
      <c r="M94" s="1"/>
      <c r="N94" s="1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7.25" customHeight="1" outlineLevel="1">
      <c r="A95" s="147"/>
      <c r="B95" s="149"/>
      <c r="C95" s="147"/>
      <c r="D95" s="148"/>
      <c r="E95" s="148"/>
      <c r="F95" s="149"/>
      <c r="G95" s="6">
        <v>44562</v>
      </c>
      <c r="H95" s="6">
        <v>44805</v>
      </c>
      <c r="I95" s="52"/>
      <c r="J95" s="52"/>
      <c r="K95" s="60"/>
      <c r="L95" s="1"/>
      <c r="M95" s="1"/>
      <c r="N95" s="1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s="9" customFormat="1" ht="26.25" customHeight="1">
      <c r="A96" s="150"/>
      <c r="B96" s="152"/>
      <c r="C96" s="150"/>
      <c r="D96" s="151"/>
      <c r="E96" s="151"/>
      <c r="F96" s="152"/>
      <c r="G96" s="6">
        <v>44927</v>
      </c>
      <c r="H96" s="6">
        <v>45170</v>
      </c>
      <c r="I96" s="52"/>
      <c r="J96" s="52"/>
      <c r="K96" s="60"/>
      <c r="L96" s="1"/>
      <c r="M96" s="1"/>
      <c r="N96" s="1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4.25" customHeight="1" outlineLevel="1">
      <c r="A97" s="70" t="s">
        <v>186</v>
      </c>
      <c r="B97" s="116" t="s">
        <v>46</v>
      </c>
      <c r="C97" s="120"/>
      <c r="D97" s="120"/>
      <c r="E97" s="120"/>
      <c r="F97" s="56" t="s">
        <v>48</v>
      </c>
      <c r="G97" s="58">
        <v>44197</v>
      </c>
      <c r="H97" s="58">
        <v>45291</v>
      </c>
      <c r="I97" s="66"/>
      <c r="J97" s="10"/>
      <c r="K97" s="60">
        <f>L97+M97+N97</f>
        <v>8631300</v>
      </c>
      <c r="L97" s="60">
        <f>L98</f>
        <v>2678100</v>
      </c>
      <c r="M97" s="60">
        <f>M98</f>
        <v>2976600</v>
      </c>
      <c r="N97" s="60">
        <f>N98</f>
        <v>2976600</v>
      </c>
      <c r="O97" s="54" t="s">
        <v>10</v>
      </c>
      <c r="P97" s="54" t="s">
        <v>10</v>
      </c>
      <c r="Q97" s="54" t="s">
        <v>10</v>
      </c>
      <c r="R97" s="54" t="s">
        <v>10</v>
      </c>
      <c r="S97" s="54" t="s">
        <v>10</v>
      </c>
      <c r="T97" s="54" t="s">
        <v>10</v>
      </c>
      <c r="U97" s="54" t="s">
        <v>10</v>
      </c>
      <c r="V97" s="54" t="s">
        <v>10</v>
      </c>
      <c r="W97" s="54" t="s">
        <v>10</v>
      </c>
      <c r="X97" s="54" t="s">
        <v>10</v>
      </c>
      <c r="Y97" s="54" t="s">
        <v>10</v>
      </c>
      <c r="Z97" s="54" t="s">
        <v>10</v>
      </c>
    </row>
    <row r="98" spans="1:26" s="9" customFormat="1" ht="138.75" customHeight="1" outlineLevel="1">
      <c r="A98" s="68" t="s">
        <v>187</v>
      </c>
      <c r="B98" s="30" t="s">
        <v>49</v>
      </c>
      <c r="C98" s="68"/>
      <c r="D98" s="30" t="s">
        <v>127</v>
      </c>
      <c r="E98" s="30" t="s">
        <v>23</v>
      </c>
      <c r="F98" s="30" t="s">
        <v>141</v>
      </c>
      <c r="G98" s="58">
        <v>44197</v>
      </c>
      <c r="H98" s="58">
        <v>45291</v>
      </c>
      <c r="I98" s="51" t="s">
        <v>159</v>
      </c>
      <c r="J98" s="52">
        <v>1</v>
      </c>
      <c r="K98" s="60">
        <f>L98+M98+N98</f>
        <v>8631300</v>
      </c>
      <c r="L98" s="1">
        <v>2678100</v>
      </c>
      <c r="M98" s="1">
        <v>2976600</v>
      </c>
      <c r="N98" s="1">
        <v>2976600</v>
      </c>
      <c r="O98" s="50" t="s">
        <v>10</v>
      </c>
      <c r="P98" s="50" t="s">
        <v>10</v>
      </c>
      <c r="Q98" s="50" t="s">
        <v>10</v>
      </c>
      <c r="R98" s="50" t="s">
        <v>10</v>
      </c>
      <c r="S98" s="50" t="s">
        <v>10</v>
      </c>
      <c r="T98" s="50" t="s">
        <v>10</v>
      </c>
      <c r="U98" s="50" t="s">
        <v>10</v>
      </c>
      <c r="V98" s="50" t="s">
        <v>10</v>
      </c>
      <c r="W98" s="50" t="s">
        <v>10</v>
      </c>
      <c r="X98" s="50" t="s">
        <v>10</v>
      </c>
      <c r="Y98" s="50" t="s">
        <v>10</v>
      </c>
      <c r="Z98" s="50" t="s">
        <v>10</v>
      </c>
    </row>
    <row r="99" spans="1:26" s="9" customFormat="1" ht="16.5" customHeight="1" outlineLevel="1">
      <c r="A99" s="116" t="s">
        <v>373</v>
      </c>
      <c r="B99" s="116"/>
      <c r="C99" s="116"/>
      <c r="D99" s="116" t="s">
        <v>142</v>
      </c>
      <c r="E99" s="116"/>
      <c r="F99" s="116"/>
      <c r="G99" s="6">
        <v>44197</v>
      </c>
      <c r="H99" s="6">
        <v>44561</v>
      </c>
      <c r="I99" s="59"/>
      <c r="J99" s="59"/>
      <c r="K99" s="3"/>
      <c r="L99" s="3"/>
      <c r="M99" s="3"/>
      <c r="N99" s="3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s="9" customFormat="1" ht="24" customHeight="1" outlineLevel="1">
      <c r="A100" s="116"/>
      <c r="B100" s="116"/>
      <c r="C100" s="116"/>
      <c r="D100" s="116"/>
      <c r="E100" s="116"/>
      <c r="F100" s="116"/>
      <c r="G100" s="6">
        <v>44562</v>
      </c>
      <c r="H100" s="6">
        <v>44926</v>
      </c>
      <c r="I100" s="59"/>
      <c r="J100" s="59"/>
      <c r="K100" s="3"/>
      <c r="L100" s="3"/>
      <c r="M100" s="3"/>
      <c r="N100" s="3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s="9" customFormat="1" ht="23.25" customHeight="1">
      <c r="A101" s="116"/>
      <c r="B101" s="116"/>
      <c r="C101" s="116"/>
      <c r="D101" s="116"/>
      <c r="E101" s="116"/>
      <c r="F101" s="116"/>
      <c r="G101" s="6">
        <v>44927</v>
      </c>
      <c r="H101" s="6">
        <v>45291</v>
      </c>
      <c r="I101" s="59"/>
      <c r="J101" s="59"/>
      <c r="K101" s="3"/>
      <c r="L101" s="3"/>
      <c r="M101" s="3"/>
      <c r="N101" s="3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75" customHeight="1" outlineLevel="1">
      <c r="A102" s="70" t="s">
        <v>188</v>
      </c>
      <c r="B102" s="116" t="s">
        <v>229</v>
      </c>
      <c r="C102" s="120"/>
      <c r="D102" s="120"/>
      <c r="E102" s="120"/>
      <c r="F102" s="56" t="s">
        <v>50</v>
      </c>
      <c r="G102" s="58">
        <v>43831</v>
      </c>
      <c r="H102" s="58">
        <v>44926</v>
      </c>
      <c r="I102" s="10"/>
      <c r="J102" s="10"/>
      <c r="K102" s="60">
        <f>L102+M102+N102</f>
        <v>15991760</v>
      </c>
      <c r="L102" s="60">
        <f>L103</f>
        <v>5184080</v>
      </c>
      <c r="M102" s="60">
        <f>M103</f>
        <v>5403840</v>
      </c>
      <c r="N102" s="60">
        <f>N103</f>
        <v>5403840</v>
      </c>
      <c r="O102" s="54" t="s">
        <v>10</v>
      </c>
      <c r="P102" s="54" t="s">
        <v>10</v>
      </c>
      <c r="Q102" s="54" t="s">
        <v>10</v>
      </c>
      <c r="R102" s="54" t="s">
        <v>10</v>
      </c>
      <c r="S102" s="54" t="s">
        <v>10</v>
      </c>
      <c r="T102" s="54" t="s">
        <v>10</v>
      </c>
      <c r="U102" s="54" t="s">
        <v>10</v>
      </c>
      <c r="V102" s="54" t="s">
        <v>10</v>
      </c>
      <c r="W102" s="54" t="s">
        <v>10</v>
      </c>
      <c r="X102" s="54" t="s">
        <v>10</v>
      </c>
      <c r="Y102" s="54" t="s">
        <v>10</v>
      </c>
      <c r="Z102" s="54" t="s">
        <v>10</v>
      </c>
    </row>
    <row r="103" spans="1:26" s="9" customFormat="1" ht="63.75" customHeight="1" outlineLevel="1">
      <c r="A103" s="68" t="s">
        <v>189</v>
      </c>
      <c r="B103" s="30" t="s">
        <v>51</v>
      </c>
      <c r="C103" s="68"/>
      <c r="D103" s="30" t="s">
        <v>128</v>
      </c>
      <c r="E103" s="30" t="s">
        <v>23</v>
      </c>
      <c r="F103" s="30" t="s">
        <v>143</v>
      </c>
      <c r="G103" s="58">
        <v>43831</v>
      </c>
      <c r="H103" s="58">
        <v>44926</v>
      </c>
      <c r="I103" s="52" t="s">
        <v>160</v>
      </c>
      <c r="J103" s="52">
        <v>1</v>
      </c>
      <c r="K103" s="60">
        <f>L103+M103+N103</f>
        <v>15991760</v>
      </c>
      <c r="L103" s="1">
        <v>5184080</v>
      </c>
      <c r="M103" s="1">
        <v>5403840</v>
      </c>
      <c r="N103" s="1">
        <v>5403840</v>
      </c>
      <c r="O103" s="50" t="s">
        <v>10</v>
      </c>
      <c r="P103" s="50" t="s">
        <v>10</v>
      </c>
      <c r="Q103" s="50" t="s">
        <v>10</v>
      </c>
      <c r="R103" s="50" t="s">
        <v>10</v>
      </c>
      <c r="S103" s="50" t="s">
        <v>10</v>
      </c>
      <c r="T103" s="50" t="s">
        <v>10</v>
      </c>
      <c r="U103" s="50" t="s">
        <v>10</v>
      </c>
      <c r="V103" s="50" t="s">
        <v>10</v>
      </c>
      <c r="W103" s="50" t="s">
        <v>10</v>
      </c>
      <c r="X103" s="50" t="s">
        <v>10</v>
      </c>
      <c r="Y103" s="50" t="s">
        <v>10</v>
      </c>
      <c r="Z103" s="50" t="s">
        <v>10</v>
      </c>
    </row>
    <row r="104" spans="1:26" s="9" customFormat="1" ht="14.25" customHeight="1" outlineLevel="1">
      <c r="A104" s="116" t="s">
        <v>374</v>
      </c>
      <c r="B104" s="116"/>
      <c r="C104" s="116" t="s">
        <v>103</v>
      </c>
      <c r="D104" s="116"/>
      <c r="E104" s="116"/>
      <c r="F104" s="116"/>
      <c r="G104" s="58"/>
      <c r="H104" s="58">
        <v>44075</v>
      </c>
      <c r="I104" s="59"/>
      <c r="J104" s="59"/>
      <c r="K104" s="3"/>
      <c r="L104" s="3"/>
      <c r="M104" s="3"/>
      <c r="N104" s="3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s="9" customFormat="1" ht="21.75" customHeight="1" outlineLevel="1">
      <c r="A105" s="116"/>
      <c r="B105" s="116"/>
      <c r="C105" s="116"/>
      <c r="D105" s="116"/>
      <c r="E105" s="116"/>
      <c r="F105" s="116"/>
      <c r="G105" s="58"/>
      <c r="H105" s="58">
        <v>44075</v>
      </c>
      <c r="I105" s="59"/>
      <c r="J105" s="59"/>
      <c r="K105" s="3"/>
      <c r="L105" s="3"/>
      <c r="M105" s="3"/>
      <c r="N105" s="3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s="9" customFormat="1" ht="24.75" customHeight="1">
      <c r="A106" s="116"/>
      <c r="B106" s="116"/>
      <c r="C106" s="116"/>
      <c r="D106" s="116"/>
      <c r="E106" s="116"/>
      <c r="F106" s="116"/>
      <c r="G106" s="58"/>
      <c r="H106" s="58">
        <v>44805</v>
      </c>
      <c r="I106" s="59"/>
      <c r="J106" s="59"/>
      <c r="K106" s="3"/>
      <c r="L106" s="3"/>
      <c r="M106" s="3"/>
      <c r="N106" s="3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57" customHeight="1" outlineLevel="1">
      <c r="A107" s="56" t="s">
        <v>190</v>
      </c>
      <c r="B107" s="116" t="s">
        <v>214</v>
      </c>
      <c r="C107" s="120"/>
      <c r="D107" s="120"/>
      <c r="E107" s="120"/>
      <c r="F107" s="56" t="s">
        <v>40</v>
      </c>
      <c r="G107" s="58">
        <v>44197</v>
      </c>
      <c r="H107" s="58">
        <v>45291</v>
      </c>
      <c r="I107" s="10"/>
      <c r="J107" s="10"/>
      <c r="K107" s="60">
        <f>L107+M107+N107</f>
        <v>17561313.14</v>
      </c>
      <c r="L107" s="60">
        <f>L108+L109</f>
        <v>5744949.5</v>
      </c>
      <c r="M107" s="60">
        <f>M108+M109</f>
        <v>5997575.76</v>
      </c>
      <c r="N107" s="60">
        <f>N108+N109</f>
        <v>5818787.88</v>
      </c>
      <c r="O107" s="54" t="s">
        <v>10</v>
      </c>
      <c r="P107" s="54" t="s">
        <v>10</v>
      </c>
      <c r="Q107" s="54" t="s">
        <v>10</v>
      </c>
      <c r="R107" s="54" t="s">
        <v>10</v>
      </c>
      <c r="S107" s="54" t="s">
        <v>10</v>
      </c>
      <c r="T107" s="54" t="s">
        <v>10</v>
      </c>
      <c r="U107" s="54" t="s">
        <v>10</v>
      </c>
      <c r="V107" s="54" t="s">
        <v>10</v>
      </c>
      <c r="W107" s="54" t="s">
        <v>10</v>
      </c>
      <c r="X107" s="54" t="s">
        <v>10</v>
      </c>
      <c r="Y107" s="54" t="s">
        <v>10</v>
      </c>
      <c r="Z107" s="54" t="s">
        <v>10</v>
      </c>
    </row>
    <row r="108" spans="1:26" ht="57" customHeight="1" outlineLevel="1">
      <c r="A108" s="30" t="s">
        <v>191</v>
      </c>
      <c r="B108" s="30" t="s">
        <v>41</v>
      </c>
      <c r="C108" s="30"/>
      <c r="D108" s="30" t="s">
        <v>127</v>
      </c>
      <c r="E108" s="30" t="s">
        <v>126</v>
      </c>
      <c r="F108" s="30" t="s">
        <v>151</v>
      </c>
      <c r="G108" s="58"/>
      <c r="H108" s="58"/>
      <c r="I108" s="52" t="s">
        <v>215</v>
      </c>
      <c r="J108" s="52">
        <v>5</v>
      </c>
      <c r="K108" s="60">
        <f>L108+M108+N108</f>
        <v>0</v>
      </c>
      <c r="L108" s="1">
        <v>0</v>
      </c>
      <c r="M108" s="1">
        <v>0</v>
      </c>
      <c r="N108" s="1">
        <v>0</v>
      </c>
      <c r="O108" s="50" t="s">
        <v>10</v>
      </c>
      <c r="P108" s="50" t="s">
        <v>10</v>
      </c>
      <c r="Q108" s="50" t="s">
        <v>10</v>
      </c>
      <c r="R108" s="50" t="s">
        <v>10</v>
      </c>
      <c r="S108" s="50" t="s">
        <v>10</v>
      </c>
      <c r="T108" s="50" t="s">
        <v>10</v>
      </c>
      <c r="U108" s="50" t="s">
        <v>10</v>
      </c>
      <c r="V108" s="50" t="s">
        <v>10</v>
      </c>
      <c r="W108" s="50" t="s">
        <v>10</v>
      </c>
      <c r="X108" s="50" t="s">
        <v>10</v>
      </c>
      <c r="Y108" s="50" t="s">
        <v>10</v>
      </c>
      <c r="Z108" s="50" t="s">
        <v>10</v>
      </c>
    </row>
    <row r="109" spans="1:26" s="9" customFormat="1" ht="53.25" customHeight="1" outlineLevel="1">
      <c r="A109" s="30" t="s">
        <v>279</v>
      </c>
      <c r="B109" s="30" t="s">
        <v>280</v>
      </c>
      <c r="C109" s="30"/>
      <c r="D109" s="30" t="s">
        <v>127</v>
      </c>
      <c r="E109" s="30" t="s">
        <v>126</v>
      </c>
      <c r="F109" s="30" t="s">
        <v>151</v>
      </c>
      <c r="G109" s="58">
        <v>44197</v>
      </c>
      <c r="H109" s="58">
        <v>45291</v>
      </c>
      <c r="I109" s="52" t="s">
        <v>285</v>
      </c>
      <c r="J109" s="52">
        <v>5</v>
      </c>
      <c r="K109" s="60">
        <f>L109+M109+N109</f>
        <v>17561313.14</v>
      </c>
      <c r="L109" s="1">
        <v>5744949.5</v>
      </c>
      <c r="M109" s="1">
        <v>5997575.76</v>
      </c>
      <c r="N109" s="1">
        <v>5818787.88</v>
      </c>
      <c r="O109" s="50" t="s">
        <v>10</v>
      </c>
      <c r="P109" s="50" t="s">
        <v>10</v>
      </c>
      <c r="Q109" s="50" t="s">
        <v>10</v>
      </c>
      <c r="R109" s="50" t="s">
        <v>10</v>
      </c>
      <c r="S109" s="50" t="s">
        <v>10</v>
      </c>
      <c r="T109" s="50" t="s">
        <v>10</v>
      </c>
      <c r="U109" s="50" t="s">
        <v>10</v>
      </c>
      <c r="V109" s="50" t="s">
        <v>10</v>
      </c>
      <c r="W109" s="50" t="s">
        <v>10</v>
      </c>
      <c r="X109" s="50" t="s">
        <v>10</v>
      </c>
      <c r="Y109" s="50" t="s">
        <v>10</v>
      </c>
      <c r="Z109" s="50" t="s">
        <v>10</v>
      </c>
    </row>
    <row r="110" spans="1:26" s="9" customFormat="1" ht="14.25" customHeight="1" outlineLevel="1">
      <c r="A110" s="116" t="s">
        <v>60</v>
      </c>
      <c r="B110" s="116"/>
      <c r="C110" s="116" t="s">
        <v>100</v>
      </c>
      <c r="D110" s="120"/>
      <c r="E110" s="120"/>
      <c r="F110" s="120"/>
      <c r="G110" s="6">
        <v>44197</v>
      </c>
      <c r="H110" s="6">
        <v>44561</v>
      </c>
      <c r="I110" s="59"/>
      <c r="J110" s="59"/>
      <c r="K110" s="3"/>
      <c r="L110" s="3"/>
      <c r="M110" s="3"/>
      <c r="N110" s="3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s="9" customFormat="1" ht="14.25" customHeight="1" outlineLevel="1">
      <c r="A111" s="116"/>
      <c r="B111" s="116"/>
      <c r="C111" s="120"/>
      <c r="D111" s="120"/>
      <c r="E111" s="120"/>
      <c r="F111" s="120"/>
      <c r="G111" s="6">
        <v>44562</v>
      </c>
      <c r="H111" s="6">
        <v>44926</v>
      </c>
      <c r="I111" s="59"/>
      <c r="J111" s="59"/>
      <c r="K111" s="3"/>
      <c r="L111" s="3"/>
      <c r="M111" s="3"/>
      <c r="N111" s="3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s="9" customFormat="1" ht="18" customHeight="1" outlineLevel="1">
      <c r="A112" s="116"/>
      <c r="B112" s="116"/>
      <c r="C112" s="120"/>
      <c r="D112" s="120"/>
      <c r="E112" s="120"/>
      <c r="F112" s="120"/>
      <c r="G112" s="6">
        <v>44927</v>
      </c>
      <c r="H112" s="6">
        <v>45291</v>
      </c>
      <c r="I112" s="59"/>
      <c r="J112" s="59"/>
      <c r="K112" s="3"/>
      <c r="L112" s="3"/>
      <c r="M112" s="3"/>
      <c r="N112" s="3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s="9" customFormat="1" ht="18.75" customHeight="1" outlineLevel="1">
      <c r="A113" s="126" t="s">
        <v>61</v>
      </c>
      <c r="B113" s="154"/>
      <c r="C113" s="126" t="s">
        <v>148</v>
      </c>
      <c r="D113" s="164"/>
      <c r="E113" s="164"/>
      <c r="F113" s="165"/>
      <c r="G113" s="6">
        <v>44197</v>
      </c>
      <c r="H113" s="6">
        <v>44561</v>
      </c>
      <c r="I113" s="59"/>
      <c r="J113" s="59"/>
      <c r="K113" s="3"/>
      <c r="L113" s="3"/>
      <c r="M113" s="3"/>
      <c r="N113" s="3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s="9" customFormat="1" ht="14.25" customHeight="1" outlineLevel="1">
      <c r="A114" s="155"/>
      <c r="B114" s="157"/>
      <c r="C114" s="166"/>
      <c r="D114" s="167"/>
      <c r="E114" s="167"/>
      <c r="F114" s="168"/>
      <c r="G114" s="6">
        <v>44562</v>
      </c>
      <c r="H114" s="6">
        <v>44926</v>
      </c>
      <c r="I114" s="59"/>
      <c r="J114" s="59"/>
      <c r="K114" s="3"/>
      <c r="L114" s="3"/>
      <c r="M114" s="3"/>
      <c r="N114" s="3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s="9" customFormat="1" ht="18" customHeight="1" outlineLevel="1">
      <c r="A115" s="158"/>
      <c r="B115" s="160"/>
      <c r="C115" s="169"/>
      <c r="D115" s="170"/>
      <c r="E115" s="170"/>
      <c r="F115" s="171"/>
      <c r="G115" s="6">
        <v>44927</v>
      </c>
      <c r="H115" s="6">
        <v>45291</v>
      </c>
      <c r="I115" s="59"/>
      <c r="J115" s="59"/>
      <c r="K115" s="3"/>
      <c r="L115" s="3"/>
      <c r="M115" s="3"/>
      <c r="N115" s="3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s="9" customFormat="1" ht="19.5" customHeight="1" outlineLevel="1">
      <c r="A116" s="116" t="s">
        <v>64</v>
      </c>
      <c r="B116" s="120"/>
      <c r="C116" s="126" t="s">
        <v>101</v>
      </c>
      <c r="D116" s="153"/>
      <c r="E116" s="153"/>
      <c r="F116" s="154"/>
      <c r="G116" s="6">
        <v>44197</v>
      </c>
      <c r="H116" s="6">
        <v>44561</v>
      </c>
      <c r="I116" s="59"/>
      <c r="J116" s="59"/>
      <c r="K116" s="3"/>
      <c r="L116" s="3"/>
      <c r="M116" s="3"/>
      <c r="N116" s="3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s="9" customFormat="1" ht="20.25" customHeight="1" outlineLevel="1">
      <c r="A117" s="120"/>
      <c r="B117" s="120"/>
      <c r="C117" s="155"/>
      <c r="D117" s="156"/>
      <c r="E117" s="156"/>
      <c r="F117" s="157"/>
      <c r="G117" s="6">
        <v>44562</v>
      </c>
      <c r="H117" s="6">
        <v>44926</v>
      </c>
      <c r="I117" s="59"/>
      <c r="J117" s="59"/>
      <c r="K117" s="3"/>
      <c r="L117" s="3"/>
      <c r="M117" s="3"/>
      <c r="N117" s="3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s="9" customFormat="1" ht="17.25" customHeight="1" outlineLevel="1">
      <c r="A118" s="120"/>
      <c r="B118" s="120"/>
      <c r="C118" s="158"/>
      <c r="D118" s="159"/>
      <c r="E118" s="159"/>
      <c r="F118" s="160"/>
      <c r="G118" s="6">
        <v>44927</v>
      </c>
      <c r="H118" s="6">
        <v>45291</v>
      </c>
      <c r="I118" s="59"/>
      <c r="J118" s="59"/>
      <c r="K118" s="3"/>
      <c r="L118" s="3"/>
      <c r="M118" s="3"/>
      <c r="N118" s="3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s="9" customFormat="1" ht="18.75" customHeight="1" outlineLevel="1">
      <c r="A119" s="116" t="s">
        <v>70</v>
      </c>
      <c r="B119" s="116"/>
      <c r="C119" s="116" t="s">
        <v>102</v>
      </c>
      <c r="D119" s="120"/>
      <c r="E119" s="120"/>
      <c r="F119" s="120"/>
      <c r="G119" s="6">
        <v>44197</v>
      </c>
      <c r="H119" s="6">
        <v>44561</v>
      </c>
      <c r="I119" s="59"/>
      <c r="J119" s="59"/>
      <c r="K119" s="3"/>
      <c r="L119" s="3"/>
      <c r="M119" s="3"/>
      <c r="N119" s="3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s="9" customFormat="1" ht="17.25" customHeight="1" outlineLevel="1">
      <c r="A120" s="116"/>
      <c r="B120" s="116"/>
      <c r="C120" s="120"/>
      <c r="D120" s="120"/>
      <c r="E120" s="120"/>
      <c r="F120" s="120"/>
      <c r="G120" s="6">
        <v>44562</v>
      </c>
      <c r="H120" s="6">
        <v>44926</v>
      </c>
      <c r="I120" s="59"/>
      <c r="J120" s="59"/>
      <c r="K120" s="3"/>
      <c r="L120" s="3"/>
      <c r="M120" s="3"/>
      <c r="N120" s="3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s="9" customFormat="1" ht="18" customHeight="1" outlineLevel="1">
      <c r="A121" s="116"/>
      <c r="B121" s="116"/>
      <c r="C121" s="120"/>
      <c r="D121" s="120"/>
      <c r="E121" s="120"/>
      <c r="F121" s="120"/>
      <c r="G121" s="6">
        <v>44927</v>
      </c>
      <c r="H121" s="6">
        <v>45291</v>
      </c>
      <c r="I121" s="59"/>
      <c r="J121" s="59"/>
      <c r="K121" s="3"/>
      <c r="L121" s="3"/>
      <c r="M121" s="3"/>
      <c r="N121" s="3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s="9" customFormat="1" ht="32.25" customHeight="1">
      <c r="A122" s="113" t="s">
        <v>192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5"/>
    </row>
    <row r="123" spans="1:26" ht="92.25" customHeight="1" outlineLevel="1">
      <c r="A123" s="70" t="s">
        <v>88</v>
      </c>
      <c r="B123" s="123" t="s">
        <v>52</v>
      </c>
      <c r="C123" s="124"/>
      <c r="D123" s="124"/>
      <c r="E123" s="125"/>
      <c r="F123" s="56" t="s">
        <v>53</v>
      </c>
      <c r="G123" s="58">
        <v>44197</v>
      </c>
      <c r="H123" s="58">
        <v>45291</v>
      </c>
      <c r="I123" s="76"/>
      <c r="J123" s="66"/>
      <c r="K123" s="60">
        <f aca="true" t="shared" si="0" ref="K123:K128">L123+M123+N123</f>
        <v>30000</v>
      </c>
      <c r="L123" s="60">
        <f>L124</f>
        <v>30000</v>
      </c>
      <c r="M123" s="60">
        <f>M124</f>
        <v>0</v>
      </c>
      <c r="N123" s="60">
        <f>N124</f>
        <v>0</v>
      </c>
      <c r="O123" s="54" t="s">
        <v>10</v>
      </c>
      <c r="P123" s="54" t="s">
        <v>10</v>
      </c>
      <c r="Q123" s="54" t="s">
        <v>10</v>
      </c>
      <c r="R123" s="54" t="s">
        <v>10</v>
      </c>
      <c r="S123" s="54" t="s">
        <v>10</v>
      </c>
      <c r="T123" s="54" t="s">
        <v>10</v>
      </c>
      <c r="U123" s="54" t="s">
        <v>10</v>
      </c>
      <c r="V123" s="54" t="s">
        <v>10</v>
      </c>
      <c r="W123" s="54" t="s">
        <v>10</v>
      </c>
      <c r="X123" s="54" t="s">
        <v>10</v>
      </c>
      <c r="Y123" s="54" t="s">
        <v>10</v>
      </c>
      <c r="Z123" s="54" t="s">
        <v>10</v>
      </c>
    </row>
    <row r="124" spans="1:26" s="9" customFormat="1" ht="142.5" customHeight="1">
      <c r="A124" s="68" t="s">
        <v>193</v>
      </c>
      <c r="B124" s="30" t="s">
        <v>54</v>
      </c>
      <c r="C124" s="68"/>
      <c r="D124" s="30" t="s">
        <v>127</v>
      </c>
      <c r="E124" s="30" t="s">
        <v>23</v>
      </c>
      <c r="F124" s="30" t="s">
        <v>55</v>
      </c>
      <c r="G124" s="58">
        <v>44197</v>
      </c>
      <c r="H124" s="58">
        <v>45291</v>
      </c>
      <c r="I124" s="52" t="s">
        <v>242</v>
      </c>
      <c r="J124" s="52">
        <v>1</v>
      </c>
      <c r="K124" s="60">
        <f t="shared" si="0"/>
        <v>30000</v>
      </c>
      <c r="L124" s="1">
        <f>'[2]Лист1'!$I$77</f>
        <v>30000</v>
      </c>
      <c r="M124" s="1">
        <v>0</v>
      </c>
      <c r="N124" s="1">
        <v>0</v>
      </c>
      <c r="O124" s="50" t="s">
        <v>10</v>
      </c>
      <c r="P124" s="50" t="s">
        <v>10</v>
      </c>
      <c r="Q124" s="50" t="s">
        <v>10</v>
      </c>
      <c r="R124" s="50" t="s">
        <v>10</v>
      </c>
      <c r="S124" s="50" t="s">
        <v>10</v>
      </c>
      <c r="T124" s="50" t="s">
        <v>10</v>
      </c>
      <c r="U124" s="50" t="s">
        <v>10</v>
      </c>
      <c r="V124" s="50" t="s">
        <v>10</v>
      </c>
      <c r="W124" s="50" t="s">
        <v>10</v>
      </c>
      <c r="X124" s="50" t="s">
        <v>10</v>
      </c>
      <c r="Y124" s="50" t="s">
        <v>10</v>
      </c>
      <c r="Z124" s="50" t="s">
        <v>10</v>
      </c>
    </row>
    <row r="125" spans="1:26" ht="65.25" customHeight="1" outlineLevel="1">
      <c r="A125" s="70" t="s">
        <v>89</v>
      </c>
      <c r="B125" s="123" t="s">
        <v>164</v>
      </c>
      <c r="C125" s="124"/>
      <c r="D125" s="124"/>
      <c r="E125" s="125"/>
      <c r="F125" s="56" t="s">
        <v>167</v>
      </c>
      <c r="G125" s="58">
        <v>44197</v>
      </c>
      <c r="H125" s="58">
        <v>45291</v>
      </c>
      <c r="I125" s="59"/>
      <c r="J125" s="59"/>
      <c r="K125" s="60">
        <f t="shared" si="0"/>
        <v>12000</v>
      </c>
      <c r="L125" s="60">
        <f>L126</f>
        <v>12000</v>
      </c>
      <c r="M125" s="60">
        <f>M126</f>
        <v>0</v>
      </c>
      <c r="N125" s="60">
        <f>N126</f>
        <v>0</v>
      </c>
      <c r="O125" s="54" t="s">
        <v>10</v>
      </c>
      <c r="P125" s="54" t="s">
        <v>10</v>
      </c>
      <c r="Q125" s="54" t="s">
        <v>10</v>
      </c>
      <c r="R125" s="54" t="s">
        <v>10</v>
      </c>
      <c r="S125" s="54" t="s">
        <v>10</v>
      </c>
      <c r="T125" s="54" t="s">
        <v>10</v>
      </c>
      <c r="U125" s="54" t="s">
        <v>10</v>
      </c>
      <c r="V125" s="54" t="s">
        <v>10</v>
      </c>
      <c r="W125" s="54" t="s">
        <v>10</v>
      </c>
      <c r="X125" s="54" t="s">
        <v>10</v>
      </c>
      <c r="Y125" s="54" t="s">
        <v>10</v>
      </c>
      <c r="Z125" s="54" t="s">
        <v>10</v>
      </c>
    </row>
    <row r="126" spans="1:26" s="9" customFormat="1" ht="114.75" customHeight="1">
      <c r="A126" s="68" t="s">
        <v>194</v>
      </c>
      <c r="B126" s="30" t="s">
        <v>165</v>
      </c>
      <c r="C126" s="68"/>
      <c r="D126" s="30" t="s">
        <v>127</v>
      </c>
      <c r="E126" s="30" t="s">
        <v>23</v>
      </c>
      <c r="F126" s="30" t="s">
        <v>166</v>
      </c>
      <c r="G126" s="58">
        <v>44197</v>
      </c>
      <c r="H126" s="58">
        <v>45291</v>
      </c>
      <c r="I126" s="52" t="s">
        <v>243</v>
      </c>
      <c r="J126" s="52">
        <v>1</v>
      </c>
      <c r="K126" s="60">
        <f t="shared" si="0"/>
        <v>12000</v>
      </c>
      <c r="L126" s="1">
        <v>12000</v>
      </c>
      <c r="M126" s="1">
        <v>0</v>
      </c>
      <c r="N126" s="1">
        <v>0</v>
      </c>
      <c r="O126" s="50" t="s">
        <v>10</v>
      </c>
      <c r="P126" s="50" t="s">
        <v>10</v>
      </c>
      <c r="Q126" s="50" t="s">
        <v>10</v>
      </c>
      <c r="R126" s="50" t="s">
        <v>10</v>
      </c>
      <c r="S126" s="50" t="s">
        <v>10</v>
      </c>
      <c r="T126" s="50" t="s">
        <v>10</v>
      </c>
      <c r="U126" s="50" t="s">
        <v>10</v>
      </c>
      <c r="V126" s="50" t="s">
        <v>10</v>
      </c>
      <c r="W126" s="50" t="s">
        <v>10</v>
      </c>
      <c r="X126" s="50" t="s">
        <v>10</v>
      </c>
      <c r="Y126" s="50" t="s">
        <v>10</v>
      </c>
      <c r="Z126" s="50" t="s">
        <v>10</v>
      </c>
    </row>
    <row r="127" spans="1:26" ht="96" customHeight="1" outlineLevel="1">
      <c r="A127" s="70" t="s">
        <v>300</v>
      </c>
      <c r="B127" s="161" t="s">
        <v>302</v>
      </c>
      <c r="C127" s="162"/>
      <c r="D127" s="162"/>
      <c r="E127" s="163"/>
      <c r="F127" s="93" t="s">
        <v>338</v>
      </c>
      <c r="G127" s="58">
        <v>44197</v>
      </c>
      <c r="H127" s="58">
        <v>45291</v>
      </c>
      <c r="I127" s="59"/>
      <c r="J127" s="59"/>
      <c r="K127" s="60">
        <f t="shared" si="0"/>
        <v>39577500</v>
      </c>
      <c r="L127" s="60">
        <f>L128</f>
        <v>13192500</v>
      </c>
      <c r="M127" s="60">
        <f>M128</f>
        <v>13192500</v>
      </c>
      <c r="N127" s="60">
        <f>N128</f>
        <v>13192500</v>
      </c>
      <c r="O127" s="54" t="s">
        <v>10</v>
      </c>
      <c r="P127" s="54" t="s">
        <v>10</v>
      </c>
      <c r="Q127" s="54" t="s">
        <v>10</v>
      </c>
      <c r="R127" s="54" t="s">
        <v>10</v>
      </c>
      <c r="S127" s="54" t="s">
        <v>10</v>
      </c>
      <c r="T127" s="54" t="s">
        <v>10</v>
      </c>
      <c r="U127" s="54" t="s">
        <v>10</v>
      </c>
      <c r="V127" s="54" t="s">
        <v>10</v>
      </c>
      <c r="W127" s="54" t="s">
        <v>10</v>
      </c>
      <c r="X127" s="54" t="s">
        <v>10</v>
      </c>
      <c r="Y127" s="54" t="s">
        <v>10</v>
      </c>
      <c r="Z127" s="54" t="s">
        <v>10</v>
      </c>
    </row>
    <row r="128" spans="1:26" s="9" customFormat="1" ht="156.75" customHeight="1" outlineLevel="1">
      <c r="A128" s="68" t="s">
        <v>301</v>
      </c>
      <c r="B128" s="30" t="s">
        <v>303</v>
      </c>
      <c r="C128" s="68"/>
      <c r="D128" s="30" t="s">
        <v>127</v>
      </c>
      <c r="E128" s="30" t="s">
        <v>23</v>
      </c>
      <c r="F128" s="30" t="s">
        <v>337</v>
      </c>
      <c r="G128" s="58">
        <v>44197</v>
      </c>
      <c r="H128" s="58">
        <v>45291</v>
      </c>
      <c r="I128" s="52"/>
      <c r="J128" s="52">
        <v>1</v>
      </c>
      <c r="K128" s="60">
        <f t="shared" si="0"/>
        <v>39577500</v>
      </c>
      <c r="L128" s="1">
        <v>13192500</v>
      </c>
      <c r="M128" s="1">
        <v>13192500</v>
      </c>
      <c r="N128" s="1">
        <v>13192500</v>
      </c>
      <c r="O128" s="50" t="s">
        <v>10</v>
      </c>
      <c r="P128" s="50" t="s">
        <v>10</v>
      </c>
      <c r="Q128" s="50" t="s">
        <v>10</v>
      </c>
      <c r="R128" s="50" t="s">
        <v>10</v>
      </c>
      <c r="S128" s="50" t="s">
        <v>10</v>
      </c>
      <c r="T128" s="50" t="s">
        <v>10</v>
      </c>
      <c r="U128" s="50" t="s">
        <v>10</v>
      </c>
      <c r="V128" s="50" t="s">
        <v>10</v>
      </c>
      <c r="W128" s="50" t="s">
        <v>10</v>
      </c>
      <c r="X128" s="50" t="s">
        <v>10</v>
      </c>
      <c r="Y128" s="50" t="s">
        <v>10</v>
      </c>
      <c r="Z128" s="50" t="s">
        <v>10</v>
      </c>
    </row>
    <row r="129" spans="1:26" s="9" customFormat="1" ht="19.5" customHeight="1" outlineLevel="1">
      <c r="A129" s="126" t="s">
        <v>71</v>
      </c>
      <c r="B129" s="127"/>
      <c r="C129" s="128"/>
      <c r="D129" s="116" t="s">
        <v>104</v>
      </c>
      <c r="E129" s="117"/>
      <c r="F129" s="117"/>
      <c r="G129" s="6">
        <v>44197</v>
      </c>
      <c r="H129" s="6">
        <v>44561</v>
      </c>
      <c r="I129" s="52"/>
      <c r="J129" s="52"/>
      <c r="K129" s="60"/>
      <c r="L129" s="1"/>
      <c r="M129" s="1"/>
      <c r="N129" s="1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s="9" customFormat="1" ht="20.25" customHeight="1" outlineLevel="1">
      <c r="A130" s="129"/>
      <c r="B130" s="130"/>
      <c r="C130" s="131"/>
      <c r="D130" s="116"/>
      <c r="E130" s="117"/>
      <c r="F130" s="117"/>
      <c r="G130" s="6">
        <v>44562</v>
      </c>
      <c r="H130" s="6">
        <v>44926</v>
      </c>
      <c r="I130" s="52"/>
      <c r="J130" s="52"/>
      <c r="K130" s="60"/>
      <c r="L130" s="1"/>
      <c r="M130" s="1"/>
      <c r="N130" s="1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s="42" customFormat="1" ht="21" customHeight="1" outlineLevel="1">
      <c r="A131" s="132"/>
      <c r="B131" s="133"/>
      <c r="C131" s="134"/>
      <c r="D131" s="117"/>
      <c r="E131" s="117"/>
      <c r="F131" s="117"/>
      <c r="G131" s="6">
        <v>44927</v>
      </c>
      <c r="H131" s="6">
        <v>45291</v>
      </c>
      <c r="I131" s="52"/>
      <c r="J131" s="52"/>
      <c r="K131" s="60"/>
      <c r="L131" s="1"/>
      <c r="M131" s="1"/>
      <c r="N131" s="1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s="42" customFormat="1" ht="21" customHeight="1" outlineLevel="1">
      <c r="A132" s="116" t="s">
        <v>72</v>
      </c>
      <c r="B132" s="117"/>
      <c r="C132" s="117"/>
      <c r="D132" s="116" t="s">
        <v>230</v>
      </c>
      <c r="E132" s="117"/>
      <c r="F132" s="117"/>
      <c r="G132" s="6">
        <v>44197</v>
      </c>
      <c r="H132" s="6">
        <v>44561</v>
      </c>
      <c r="I132" s="62"/>
      <c r="J132" s="62"/>
      <c r="K132" s="60"/>
      <c r="L132" s="1"/>
      <c r="M132" s="1"/>
      <c r="N132" s="1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s="42" customFormat="1" ht="21" customHeight="1" outlineLevel="1">
      <c r="A133" s="116"/>
      <c r="B133" s="117"/>
      <c r="C133" s="117"/>
      <c r="D133" s="116"/>
      <c r="E133" s="117"/>
      <c r="F133" s="117"/>
      <c r="G133" s="6">
        <v>44562</v>
      </c>
      <c r="H133" s="6">
        <v>44926</v>
      </c>
      <c r="I133" s="62"/>
      <c r="J133" s="62"/>
      <c r="K133" s="60"/>
      <c r="L133" s="1"/>
      <c r="M133" s="1"/>
      <c r="N133" s="1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s="42" customFormat="1" ht="21" customHeight="1" outlineLevel="1">
      <c r="A134" s="117"/>
      <c r="B134" s="117"/>
      <c r="C134" s="117"/>
      <c r="D134" s="117"/>
      <c r="E134" s="117"/>
      <c r="F134" s="117"/>
      <c r="G134" s="6">
        <v>44927</v>
      </c>
      <c r="H134" s="6">
        <v>45291</v>
      </c>
      <c r="I134" s="62"/>
      <c r="J134" s="62"/>
      <c r="K134" s="60"/>
      <c r="L134" s="1"/>
      <c r="M134" s="1"/>
      <c r="N134" s="1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42" customFormat="1" ht="17.25" customHeight="1" outlineLevel="1">
      <c r="A135" s="116" t="s">
        <v>73</v>
      </c>
      <c r="B135" s="117"/>
      <c r="C135" s="117"/>
      <c r="D135" s="196" t="s">
        <v>339</v>
      </c>
      <c r="E135" s="197"/>
      <c r="F135" s="198"/>
      <c r="G135" s="6">
        <v>44197</v>
      </c>
      <c r="H135" s="6">
        <v>44561</v>
      </c>
      <c r="I135" s="59"/>
      <c r="J135" s="59"/>
      <c r="K135" s="3"/>
      <c r="L135" s="3"/>
      <c r="M135" s="3"/>
      <c r="N135" s="3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43"/>
    </row>
    <row r="136" spans="1:27" s="42" customFormat="1" ht="14.25" customHeight="1" outlineLevel="1">
      <c r="A136" s="116"/>
      <c r="B136" s="117"/>
      <c r="C136" s="117"/>
      <c r="D136" s="199"/>
      <c r="E136" s="200"/>
      <c r="F136" s="201"/>
      <c r="G136" s="6">
        <v>44562</v>
      </c>
      <c r="H136" s="6">
        <v>44926</v>
      </c>
      <c r="I136" s="59"/>
      <c r="J136" s="59"/>
      <c r="K136" s="3"/>
      <c r="L136" s="3"/>
      <c r="M136" s="3"/>
      <c r="N136" s="3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43"/>
    </row>
    <row r="137" spans="1:26" s="9" customFormat="1" ht="20.25" customHeight="1">
      <c r="A137" s="117"/>
      <c r="B137" s="117"/>
      <c r="C137" s="117"/>
      <c r="D137" s="202"/>
      <c r="E137" s="203"/>
      <c r="F137" s="204"/>
      <c r="G137" s="6">
        <v>44927</v>
      </c>
      <c r="H137" s="6">
        <v>45291</v>
      </c>
      <c r="I137" s="59"/>
      <c r="J137" s="59"/>
      <c r="K137" s="3"/>
      <c r="L137" s="3"/>
      <c r="M137" s="3"/>
      <c r="N137" s="3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s="9" customFormat="1" ht="24" customHeight="1">
      <c r="A138" s="113" t="s">
        <v>244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5"/>
    </row>
    <row r="139" spans="1:26" ht="150.75" customHeight="1" outlineLevel="1">
      <c r="A139" s="70" t="s">
        <v>251</v>
      </c>
      <c r="B139" s="123" t="s">
        <v>252</v>
      </c>
      <c r="C139" s="124"/>
      <c r="D139" s="124"/>
      <c r="E139" s="125"/>
      <c r="F139" s="56" t="s">
        <v>340</v>
      </c>
      <c r="G139" s="58">
        <v>44197</v>
      </c>
      <c r="H139" s="58">
        <v>45291</v>
      </c>
      <c r="I139" s="59"/>
      <c r="J139" s="59"/>
      <c r="K139" s="60">
        <f>L139+M139+N139</f>
        <v>700000</v>
      </c>
      <c r="L139" s="60">
        <f>L140</f>
        <v>700000</v>
      </c>
      <c r="M139" s="60">
        <f>M140</f>
        <v>0</v>
      </c>
      <c r="N139" s="60">
        <f>N140</f>
        <v>0</v>
      </c>
      <c r="O139" s="54" t="s">
        <v>10</v>
      </c>
      <c r="P139" s="54" t="s">
        <v>10</v>
      </c>
      <c r="Q139" s="54" t="s">
        <v>10</v>
      </c>
      <c r="R139" s="54" t="s">
        <v>10</v>
      </c>
      <c r="S139" s="54" t="s">
        <v>10</v>
      </c>
      <c r="T139" s="54" t="s">
        <v>10</v>
      </c>
      <c r="U139" s="54" t="s">
        <v>10</v>
      </c>
      <c r="V139" s="54" t="s">
        <v>10</v>
      </c>
      <c r="W139" s="54" t="s">
        <v>10</v>
      </c>
      <c r="X139" s="54" t="s">
        <v>10</v>
      </c>
      <c r="Y139" s="54" t="s">
        <v>10</v>
      </c>
      <c r="Z139" s="54" t="s">
        <v>10</v>
      </c>
    </row>
    <row r="140" spans="1:26" s="42" customFormat="1" ht="108" customHeight="1" outlineLevel="1">
      <c r="A140" s="68" t="s">
        <v>245</v>
      </c>
      <c r="B140" s="30" t="s">
        <v>246</v>
      </c>
      <c r="C140" s="68"/>
      <c r="D140" s="30" t="s">
        <v>127</v>
      </c>
      <c r="E140" s="30" t="s">
        <v>23</v>
      </c>
      <c r="F140" s="95" t="s">
        <v>341</v>
      </c>
      <c r="G140" s="58">
        <v>44197</v>
      </c>
      <c r="H140" s="58">
        <v>45291</v>
      </c>
      <c r="I140" s="52" t="s">
        <v>286</v>
      </c>
      <c r="J140" s="52">
        <v>1</v>
      </c>
      <c r="K140" s="60">
        <f>L140+M140+N140</f>
        <v>700000</v>
      </c>
      <c r="L140" s="1">
        <v>700000</v>
      </c>
      <c r="M140" s="1">
        <v>0</v>
      </c>
      <c r="N140" s="1">
        <v>0</v>
      </c>
      <c r="O140" s="50" t="s">
        <v>10</v>
      </c>
      <c r="P140" s="50" t="s">
        <v>10</v>
      </c>
      <c r="Q140" s="50" t="s">
        <v>10</v>
      </c>
      <c r="R140" s="50" t="s">
        <v>10</v>
      </c>
      <c r="S140" s="50" t="s">
        <v>10</v>
      </c>
      <c r="T140" s="50" t="s">
        <v>10</v>
      </c>
      <c r="U140" s="50" t="s">
        <v>10</v>
      </c>
      <c r="V140" s="50" t="s">
        <v>10</v>
      </c>
      <c r="W140" s="50" t="s">
        <v>10</v>
      </c>
      <c r="X140" s="50" t="s">
        <v>10</v>
      </c>
      <c r="Y140" s="50" t="s">
        <v>10</v>
      </c>
      <c r="Z140" s="50" t="s">
        <v>10</v>
      </c>
    </row>
    <row r="141" spans="1:26" s="42" customFormat="1" ht="23.25" customHeight="1" outlineLevel="1">
      <c r="A141" s="116" t="s">
        <v>79</v>
      </c>
      <c r="B141" s="117"/>
      <c r="C141" s="117"/>
      <c r="D141" s="129" t="s">
        <v>343</v>
      </c>
      <c r="E141" s="205"/>
      <c r="F141" s="206"/>
      <c r="G141" s="6">
        <v>44197</v>
      </c>
      <c r="H141" s="6">
        <v>44561</v>
      </c>
      <c r="I141" s="62"/>
      <c r="J141" s="62"/>
      <c r="K141" s="60"/>
      <c r="L141" s="1"/>
      <c r="M141" s="1"/>
      <c r="N141" s="1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s="42" customFormat="1" ht="21.75" customHeight="1" outlineLevel="1">
      <c r="A142" s="116"/>
      <c r="B142" s="117"/>
      <c r="C142" s="117"/>
      <c r="D142" s="207"/>
      <c r="E142" s="205"/>
      <c r="F142" s="206"/>
      <c r="G142" s="6">
        <v>44562</v>
      </c>
      <c r="H142" s="6">
        <v>44926</v>
      </c>
      <c r="I142" s="62"/>
      <c r="J142" s="62"/>
      <c r="K142" s="60"/>
      <c r="L142" s="1"/>
      <c r="M142" s="1"/>
      <c r="N142" s="1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s="42" customFormat="1" ht="17.25" customHeight="1" outlineLevel="1">
      <c r="A143" s="117"/>
      <c r="B143" s="117"/>
      <c r="C143" s="117"/>
      <c r="D143" s="208"/>
      <c r="E143" s="209"/>
      <c r="F143" s="210"/>
      <c r="G143" s="6">
        <v>44927</v>
      </c>
      <c r="H143" s="6">
        <v>45291</v>
      </c>
      <c r="I143" s="62"/>
      <c r="J143" s="62"/>
      <c r="K143" s="60"/>
      <c r="L143" s="1"/>
      <c r="M143" s="1"/>
      <c r="N143" s="1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7" s="42" customFormat="1" ht="17.25" customHeight="1" outlineLevel="1">
      <c r="A144" s="116" t="s">
        <v>80</v>
      </c>
      <c r="B144" s="117"/>
      <c r="C144" s="117"/>
      <c r="D144" s="116" t="s">
        <v>342</v>
      </c>
      <c r="E144" s="117"/>
      <c r="F144" s="117"/>
      <c r="G144" s="6">
        <v>44197</v>
      </c>
      <c r="H144" s="6">
        <v>44561</v>
      </c>
      <c r="I144" s="59"/>
      <c r="J144" s="59"/>
      <c r="K144" s="3"/>
      <c r="L144" s="3"/>
      <c r="M144" s="3"/>
      <c r="N144" s="3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43"/>
    </row>
    <row r="145" spans="1:27" s="42" customFormat="1" ht="14.25" customHeight="1" outlineLevel="1">
      <c r="A145" s="116"/>
      <c r="B145" s="117"/>
      <c r="C145" s="117"/>
      <c r="D145" s="116"/>
      <c r="E145" s="117"/>
      <c r="F145" s="117"/>
      <c r="G145" s="6">
        <v>44562</v>
      </c>
      <c r="H145" s="6">
        <v>44926</v>
      </c>
      <c r="I145" s="59"/>
      <c r="J145" s="59"/>
      <c r="K145" s="3"/>
      <c r="L145" s="3"/>
      <c r="M145" s="3"/>
      <c r="N145" s="3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43"/>
    </row>
    <row r="146" spans="1:27" s="45" customFormat="1" ht="23.25" customHeight="1">
      <c r="A146" s="117"/>
      <c r="B146" s="117"/>
      <c r="C146" s="117"/>
      <c r="D146" s="117"/>
      <c r="E146" s="117"/>
      <c r="F146" s="117"/>
      <c r="G146" s="6">
        <v>44927</v>
      </c>
      <c r="H146" s="6">
        <v>45291</v>
      </c>
      <c r="I146" s="59"/>
      <c r="J146" s="59"/>
      <c r="K146" s="3"/>
      <c r="L146" s="3"/>
      <c r="M146" s="3"/>
      <c r="N146" s="3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44"/>
    </row>
    <row r="147" spans="1:27" s="45" customFormat="1" ht="22.5" customHeight="1">
      <c r="A147" s="140" t="s">
        <v>93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2"/>
      <c r="AA147" s="44"/>
    </row>
    <row r="148" spans="1:27" s="42" customFormat="1" ht="34.5" customHeight="1">
      <c r="A148" s="113" t="s">
        <v>195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5"/>
      <c r="AA148" s="43"/>
    </row>
    <row r="149" spans="1:27" s="42" customFormat="1" ht="86.25" customHeight="1" outlineLevel="1">
      <c r="A149" s="77" t="s">
        <v>19</v>
      </c>
      <c r="B149" s="116" t="s">
        <v>58</v>
      </c>
      <c r="C149" s="116"/>
      <c r="D149" s="116"/>
      <c r="E149" s="116"/>
      <c r="F149" s="56" t="s">
        <v>59</v>
      </c>
      <c r="G149" s="78"/>
      <c r="H149" s="79"/>
      <c r="I149" s="59" t="s">
        <v>287</v>
      </c>
      <c r="J149" s="54">
        <v>4</v>
      </c>
      <c r="K149" s="15">
        <f aca="true" t="shared" si="1" ref="K149:K154">L149+M149+N149</f>
        <v>44812685.519999996</v>
      </c>
      <c r="L149" s="15">
        <f>L150+L153+L154</f>
        <v>14425733</v>
      </c>
      <c r="M149" s="15">
        <f>M150+M153+M154</f>
        <v>15238326.26</v>
      </c>
      <c r="N149" s="15">
        <f>N150+N153+N154</f>
        <v>15148626.26</v>
      </c>
      <c r="O149" s="54" t="s">
        <v>10</v>
      </c>
      <c r="P149" s="54" t="s">
        <v>10</v>
      </c>
      <c r="Q149" s="54" t="s">
        <v>10</v>
      </c>
      <c r="R149" s="54" t="s">
        <v>10</v>
      </c>
      <c r="S149" s="54" t="s">
        <v>10</v>
      </c>
      <c r="T149" s="54" t="s">
        <v>10</v>
      </c>
      <c r="U149" s="54" t="s">
        <v>10</v>
      </c>
      <c r="V149" s="54" t="s">
        <v>10</v>
      </c>
      <c r="W149" s="54" t="s">
        <v>10</v>
      </c>
      <c r="X149" s="54" t="s">
        <v>10</v>
      </c>
      <c r="Y149" s="54" t="s">
        <v>10</v>
      </c>
      <c r="Z149" s="54" t="s">
        <v>10</v>
      </c>
      <c r="AA149" s="43"/>
    </row>
    <row r="150" spans="1:27" s="42" customFormat="1" ht="71.25" customHeight="1" outlineLevel="1">
      <c r="A150" s="14" t="s">
        <v>176</v>
      </c>
      <c r="B150" s="30" t="s">
        <v>223</v>
      </c>
      <c r="C150" s="14"/>
      <c r="D150" s="30" t="s">
        <v>127</v>
      </c>
      <c r="E150" s="30" t="s">
        <v>23</v>
      </c>
      <c r="F150" s="30" t="s">
        <v>130</v>
      </c>
      <c r="G150" s="58">
        <v>44197</v>
      </c>
      <c r="H150" s="58">
        <v>45291</v>
      </c>
      <c r="I150" s="50" t="s">
        <v>288</v>
      </c>
      <c r="J150" s="50"/>
      <c r="K150" s="4">
        <f t="shared" si="1"/>
        <v>25466806.740000002</v>
      </c>
      <c r="L150" s="4">
        <v>7977106.74</v>
      </c>
      <c r="M150" s="4">
        <v>8789700</v>
      </c>
      <c r="N150" s="4">
        <v>8700000</v>
      </c>
      <c r="O150" s="50" t="s">
        <v>10</v>
      </c>
      <c r="P150" s="50" t="s">
        <v>10</v>
      </c>
      <c r="Q150" s="50" t="s">
        <v>10</v>
      </c>
      <c r="R150" s="50" t="s">
        <v>10</v>
      </c>
      <c r="S150" s="50" t="s">
        <v>10</v>
      </c>
      <c r="T150" s="50" t="s">
        <v>10</v>
      </c>
      <c r="U150" s="50" t="s">
        <v>10</v>
      </c>
      <c r="V150" s="50" t="s">
        <v>10</v>
      </c>
      <c r="W150" s="50" t="s">
        <v>10</v>
      </c>
      <c r="X150" s="50" t="s">
        <v>10</v>
      </c>
      <c r="Y150" s="50" t="s">
        <v>10</v>
      </c>
      <c r="Z150" s="50" t="s">
        <v>10</v>
      </c>
      <c r="AA150" s="43"/>
    </row>
    <row r="151" spans="1:27" s="42" customFormat="1" ht="71.25" customHeight="1" outlineLevel="1">
      <c r="A151" s="14" t="s">
        <v>196</v>
      </c>
      <c r="B151" s="91" t="s">
        <v>25</v>
      </c>
      <c r="C151" s="96"/>
      <c r="D151" s="91" t="s">
        <v>128</v>
      </c>
      <c r="E151" s="91" t="s">
        <v>23</v>
      </c>
      <c r="F151" s="91" t="s">
        <v>344</v>
      </c>
      <c r="G151" s="58">
        <v>44197</v>
      </c>
      <c r="H151" s="58">
        <v>45291</v>
      </c>
      <c r="I151" s="50"/>
      <c r="J151" s="50"/>
      <c r="K151" s="4">
        <f t="shared" si="1"/>
        <v>0</v>
      </c>
      <c r="L151" s="4">
        <v>0</v>
      </c>
      <c r="M151" s="4">
        <v>0</v>
      </c>
      <c r="N151" s="4">
        <v>0</v>
      </c>
      <c r="O151" s="50"/>
      <c r="P151" s="50"/>
      <c r="Q151" s="50"/>
      <c r="R151" s="50" t="s">
        <v>10</v>
      </c>
      <c r="S151" s="50"/>
      <c r="T151" s="50"/>
      <c r="U151" s="50"/>
      <c r="V151" s="50" t="s">
        <v>10</v>
      </c>
      <c r="W151" s="50"/>
      <c r="X151" s="50"/>
      <c r="Y151" s="50"/>
      <c r="Z151" s="50" t="s">
        <v>10</v>
      </c>
      <c r="AA151" s="43"/>
    </row>
    <row r="152" spans="1:27" s="42" customFormat="1" ht="71.25" customHeight="1" outlineLevel="1">
      <c r="A152" s="14" t="s">
        <v>224</v>
      </c>
      <c r="B152" s="91" t="s">
        <v>345</v>
      </c>
      <c r="C152" s="96"/>
      <c r="D152" s="91" t="s">
        <v>127</v>
      </c>
      <c r="E152" s="91" t="s">
        <v>23</v>
      </c>
      <c r="F152" s="91" t="s">
        <v>153</v>
      </c>
      <c r="G152" s="58">
        <v>44197</v>
      </c>
      <c r="H152" s="58">
        <v>45291</v>
      </c>
      <c r="I152" s="50"/>
      <c r="J152" s="50"/>
      <c r="K152" s="4">
        <f t="shared" si="1"/>
        <v>0</v>
      </c>
      <c r="L152" s="4">
        <v>0</v>
      </c>
      <c r="M152" s="4">
        <v>0</v>
      </c>
      <c r="N152" s="4">
        <v>0</v>
      </c>
      <c r="O152" s="50" t="s">
        <v>10</v>
      </c>
      <c r="P152" s="50" t="s">
        <v>10</v>
      </c>
      <c r="Q152" s="50" t="s">
        <v>10</v>
      </c>
      <c r="R152" s="50" t="s">
        <v>10</v>
      </c>
      <c r="S152" s="50" t="s">
        <v>10</v>
      </c>
      <c r="T152" s="50" t="s">
        <v>10</v>
      </c>
      <c r="U152" s="50" t="s">
        <v>10</v>
      </c>
      <c r="V152" s="50" t="s">
        <v>10</v>
      </c>
      <c r="W152" s="50" t="s">
        <v>10</v>
      </c>
      <c r="X152" s="50" t="s">
        <v>10</v>
      </c>
      <c r="Y152" s="50" t="s">
        <v>10</v>
      </c>
      <c r="Z152" s="50" t="s">
        <v>10</v>
      </c>
      <c r="AA152" s="43"/>
    </row>
    <row r="153" spans="1:27" s="42" customFormat="1" ht="64.5" customHeight="1" outlineLevel="1">
      <c r="A153" s="14" t="s">
        <v>346</v>
      </c>
      <c r="B153" s="30" t="s">
        <v>253</v>
      </c>
      <c r="C153" s="14"/>
      <c r="D153" s="30" t="s">
        <v>128</v>
      </c>
      <c r="E153" s="30" t="s">
        <v>23</v>
      </c>
      <c r="F153" s="30" t="s">
        <v>152</v>
      </c>
      <c r="G153" s="58">
        <v>44197</v>
      </c>
      <c r="H153" s="58">
        <v>45291</v>
      </c>
      <c r="I153" s="50" t="s">
        <v>289</v>
      </c>
      <c r="J153" s="50"/>
      <c r="K153" s="4">
        <f t="shared" si="1"/>
        <v>15037878.78</v>
      </c>
      <c r="L153" s="4">
        <v>5012626.26</v>
      </c>
      <c r="M153" s="4">
        <v>5012626.26</v>
      </c>
      <c r="N153" s="4">
        <v>5012626.26</v>
      </c>
      <c r="O153" s="50"/>
      <c r="P153" s="50"/>
      <c r="Q153" s="50"/>
      <c r="R153" s="50" t="s">
        <v>10</v>
      </c>
      <c r="S153" s="50"/>
      <c r="T153" s="50"/>
      <c r="U153" s="50"/>
      <c r="V153" s="50" t="s">
        <v>10</v>
      </c>
      <c r="W153" s="50"/>
      <c r="X153" s="50"/>
      <c r="Y153" s="50"/>
      <c r="Z153" s="50" t="s">
        <v>10</v>
      </c>
      <c r="AA153" s="43"/>
    </row>
    <row r="154" spans="1:27" s="42" customFormat="1" ht="52.5" customHeight="1" outlineLevel="1">
      <c r="A154" s="14" t="s">
        <v>347</v>
      </c>
      <c r="B154" s="30" t="s">
        <v>310</v>
      </c>
      <c r="C154" s="14"/>
      <c r="D154" s="30" t="s">
        <v>127</v>
      </c>
      <c r="E154" s="30" t="s">
        <v>23</v>
      </c>
      <c r="F154" s="30" t="s">
        <v>153</v>
      </c>
      <c r="G154" s="58">
        <v>44197</v>
      </c>
      <c r="H154" s="58">
        <v>45291</v>
      </c>
      <c r="I154" s="50" t="s">
        <v>290</v>
      </c>
      <c r="J154" s="50"/>
      <c r="K154" s="4">
        <f t="shared" si="1"/>
        <v>4308000</v>
      </c>
      <c r="L154" s="4">
        <v>1436000</v>
      </c>
      <c r="M154" s="4">
        <v>1436000</v>
      </c>
      <c r="N154" s="4">
        <v>1436000</v>
      </c>
      <c r="O154" s="50" t="s">
        <v>10</v>
      </c>
      <c r="P154" s="50" t="s">
        <v>10</v>
      </c>
      <c r="Q154" s="50" t="s">
        <v>10</v>
      </c>
      <c r="R154" s="50" t="s">
        <v>10</v>
      </c>
      <c r="S154" s="50" t="s">
        <v>10</v>
      </c>
      <c r="T154" s="50" t="s">
        <v>10</v>
      </c>
      <c r="U154" s="50" t="s">
        <v>10</v>
      </c>
      <c r="V154" s="50" t="s">
        <v>10</v>
      </c>
      <c r="W154" s="50" t="s">
        <v>10</v>
      </c>
      <c r="X154" s="50" t="s">
        <v>10</v>
      </c>
      <c r="Y154" s="50" t="s">
        <v>10</v>
      </c>
      <c r="Z154" s="50" t="s">
        <v>10</v>
      </c>
      <c r="AA154" s="43"/>
    </row>
    <row r="155" spans="1:27" s="42" customFormat="1" ht="14.25" customHeight="1" outlineLevel="1">
      <c r="A155" s="118" t="s">
        <v>81</v>
      </c>
      <c r="B155" s="116"/>
      <c r="C155" s="118" t="s">
        <v>62</v>
      </c>
      <c r="D155" s="116"/>
      <c r="E155" s="116"/>
      <c r="F155" s="116"/>
      <c r="G155" s="6">
        <v>44197</v>
      </c>
      <c r="H155" s="6">
        <v>44561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43"/>
    </row>
    <row r="156" spans="1:27" s="42" customFormat="1" ht="14.25" customHeight="1" outlineLevel="1">
      <c r="A156" s="116"/>
      <c r="B156" s="116"/>
      <c r="C156" s="116"/>
      <c r="D156" s="116"/>
      <c r="E156" s="116"/>
      <c r="F156" s="116"/>
      <c r="G156" s="6">
        <v>44562</v>
      </c>
      <c r="H156" s="6">
        <v>44926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43"/>
    </row>
    <row r="157" spans="1:27" s="42" customFormat="1" ht="14.25" customHeight="1" outlineLevel="1">
      <c r="A157" s="116"/>
      <c r="B157" s="116"/>
      <c r="C157" s="116"/>
      <c r="D157" s="116"/>
      <c r="E157" s="116"/>
      <c r="F157" s="116"/>
      <c r="G157" s="6">
        <v>44927</v>
      </c>
      <c r="H157" s="6">
        <v>45291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43"/>
    </row>
    <row r="158" spans="1:27" s="45" customFormat="1" ht="14.25" customHeight="1" outlineLevel="1">
      <c r="A158" s="119" t="s">
        <v>108</v>
      </c>
      <c r="B158" s="117"/>
      <c r="C158" s="116" t="s">
        <v>129</v>
      </c>
      <c r="D158" s="120"/>
      <c r="E158" s="120"/>
      <c r="F158" s="120"/>
      <c r="G158" s="6">
        <v>44197</v>
      </c>
      <c r="H158" s="6">
        <v>44561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44"/>
    </row>
    <row r="159" spans="1:27" s="45" customFormat="1" ht="14.25" customHeight="1" outlineLevel="1">
      <c r="A159" s="117"/>
      <c r="B159" s="117"/>
      <c r="C159" s="120"/>
      <c r="D159" s="120"/>
      <c r="E159" s="120"/>
      <c r="F159" s="120"/>
      <c r="G159" s="6">
        <v>44562</v>
      </c>
      <c r="H159" s="6">
        <v>44926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44"/>
    </row>
    <row r="160" spans="1:27" s="42" customFormat="1" ht="14.25" customHeight="1" outlineLevel="1">
      <c r="A160" s="117"/>
      <c r="B160" s="117"/>
      <c r="C160" s="120"/>
      <c r="D160" s="120"/>
      <c r="E160" s="120"/>
      <c r="F160" s="120"/>
      <c r="G160" s="6">
        <v>44927</v>
      </c>
      <c r="H160" s="6">
        <v>45291</v>
      </c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43"/>
    </row>
    <row r="161" spans="1:27" s="42" customFormat="1" ht="14.25" customHeight="1" outlineLevel="1">
      <c r="A161" s="104" t="s">
        <v>111</v>
      </c>
      <c r="B161" s="106"/>
      <c r="C161" s="104" t="s">
        <v>154</v>
      </c>
      <c r="D161" s="105"/>
      <c r="E161" s="105"/>
      <c r="F161" s="106"/>
      <c r="G161" s="6">
        <v>44197</v>
      </c>
      <c r="H161" s="6">
        <v>44561</v>
      </c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43"/>
    </row>
    <row r="162" spans="1:27" s="42" customFormat="1" ht="14.25" customHeight="1" outlineLevel="1">
      <c r="A162" s="107"/>
      <c r="B162" s="109"/>
      <c r="C162" s="107"/>
      <c r="D162" s="108"/>
      <c r="E162" s="108"/>
      <c r="F162" s="109"/>
      <c r="G162" s="6">
        <v>44562</v>
      </c>
      <c r="H162" s="6">
        <v>44926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43"/>
    </row>
    <row r="163" spans="1:27" s="42" customFormat="1" ht="14.25" customHeight="1" outlineLevel="1">
      <c r="A163" s="110"/>
      <c r="B163" s="112"/>
      <c r="C163" s="110"/>
      <c r="D163" s="111"/>
      <c r="E163" s="111"/>
      <c r="F163" s="112"/>
      <c r="G163" s="6">
        <v>44927</v>
      </c>
      <c r="H163" s="6">
        <v>45291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43"/>
    </row>
    <row r="164" spans="1:27" s="42" customFormat="1" ht="14.25" customHeight="1" outlineLevel="1">
      <c r="A164" s="104" t="s">
        <v>116</v>
      </c>
      <c r="B164" s="106"/>
      <c r="C164" s="104" t="s">
        <v>155</v>
      </c>
      <c r="D164" s="105"/>
      <c r="E164" s="105"/>
      <c r="F164" s="106"/>
      <c r="G164" s="6">
        <v>44197</v>
      </c>
      <c r="H164" s="6">
        <v>44561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43"/>
    </row>
    <row r="165" spans="1:27" s="42" customFormat="1" ht="14.25" customHeight="1" outlineLevel="1">
      <c r="A165" s="107"/>
      <c r="B165" s="109"/>
      <c r="C165" s="107"/>
      <c r="D165" s="108"/>
      <c r="E165" s="108"/>
      <c r="F165" s="109"/>
      <c r="G165" s="6">
        <v>44562</v>
      </c>
      <c r="H165" s="6">
        <v>44926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43"/>
    </row>
    <row r="166" spans="1:26" s="45" customFormat="1" ht="9.75" customHeight="1">
      <c r="A166" s="110"/>
      <c r="B166" s="112"/>
      <c r="C166" s="110"/>
      <c r="D166" s="111"/>
      <c r="E166" s="111"/>
      <c r="F166" s="112"/>
      <c r="G166" s="6">
        <v>44927</v>
      </c>
      <c r="H166" s="6">
        <v>45291</v>
      </c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s="42" customFormat="1" ht="31.5" customHeight="1">
      <c r="A167" s="173" t="s">
        <v>213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5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s="42" customFormat="1" ht="75" customHeight="1" outlineLevel="1">
      <c r="A168" s="16" t="s">
        <v>91</v>
      </c>
      <c r="B168" s="116" t="s">
        <v>63</v>
      </c>
      <c r="C168" s="117"/>
      <c r="D168" s="117"/>
      <c r="E168" s="117"/>
      <c r="F168" s="56" t="s">
        <v>37</v>
      </c>
      <c r="G168" s="58">
        <v>44197</v>
      </c>
      <c r="H168" s="58">
        <v>45291</v>
      </c>
      <c r="I168" s="54"/>
      <c r="J168" s="17"/>
      <c r="K168" s="15">
        <f>L168+M168+N168</f>
        <v>500</v>
      </c>
      <c r="L168" s="15">
        <f>L169+L170+L171</f>
        <v>500</v>
      </c>
      <c r="M168" s="15">
        <f>M169+M170+M171</f>
        <v>0</v>
      </c>
      <c r="N168" s="15">
        <f>N169+N170+N171</f>
        <v>0</v>
      </c>
      <c r="O168" s="54"/>
      <c r="P168" s="54" t="s">
        <v>10</v>
      </c>
      <c r="Q168" s="54"/>
      <c r="R168" s="54"/>
      <c r="S168" s="54"/>
      <c r="T168" s="54" t="s">
        <v>10</v>
      </c>
      <c r="U168" s="54"/>
      <c r="V168" s="54"/>
      <c r="W168" s="54"/>
      <c r="X168" s="54" t="s">
        <v>10</v>
      </c>
      <c r="Y168" s="54"/>
      <c r="Z168" s="54"/>
    </row>
    <row r="169" spans="1:26" s="42" customFormat="1" ht="63" customHeight="1" outlineLevel="1">
      <c r="A169" s="30" t="s">
        <v>197</v>
      </c>
      <c r="B169" s="30" t="s">
        <v>38</v>
      </c>
      <c r="C169" s="14"/>
      <c r="D169" s="30" t="s">
        <v>127</v>
      </c>
      <c r="E169" s="30" t="s">
        <v>23</v>
      </c>
      <c r="F169" s="30" t="s">
        <v>39</v>
      </c>
      <c r="G169" s="58">
        <v>44197</v>
      </c>
      <c r="H169" s="58">
        <v>45291</v>
      </c>
      <c r="I169" s="18"/>
      <c r="J169" s="18"/>
      <c r="K169" s="4">
        <v>0</v>
      </c>
      <c r="L169" s="4">
        <f>'[1]Лист1'!$K$84</f>
        <v>0</v>
      </c>
      <c r="M169" s="4">
        <v>0</v>
      </c>
      <c r="N169" s="4">
        <v>0</v>
      </c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s="42" customFormat="1" ht="43.5" customHeight="1" outlineLevel="1">
      <c r="A170" s="30" t="s">
        <v>352</v>
      </c>
      <c r="B170" s="91" t="s">
        <v>348</v>
      </c>
      <c r="C170" s="96"/>
      <c r="D170" s="97" t="s">
        <v>127</v>
      </c>
      <c r="E170" s="97" t="s">
        <v>23</v>
      </c>
      <c r="F170" s="91" t="s">
        <v>349</v>
      </c>
      <c r="G170" s="58">
        <v>44197</v>
      </c>
      <c r="H170" s="58">
        <v>45291</v>
      </c>
      <c r="I170" s="18"/>
      <c r="J170" s="18"/>
      <c r="K170" s="4">
        <v>0</v>
      </c>
      <c r="L170" s="4">
        <v>500</v>
      </c>
      <c r="M170" s="4">
        <v>0</v>
      </c>
      <c r="N170" s="4">
        <v>0</v>
      </c>
      <c r="O170" s="50"/>
      <c r="P170" s="50" t="s">
        <v>10</v>
      </c>
      <c r="Q170" s="50"/>
      <c r="R170" s="50"/>
      <c r="S170" s="50"/>
      <c r="T170" s="50" t="s">
        <v>10</v>
      </c>
      <c r="U170" s="50"/>
      <c r="V170" s="50"/>
      <c r="W170" s="50"/>
      <c r="X170" s="50" t="s">
        <v>10</v>
      </c>
      <c r="Y170" s="50"/>
      <c r="Z170" s="50"/>
    </row>
    <row r="171" spans="1:26" s="42" customFormat="1" ht="56.25" customHeight="1" outlineLevel="1">
      <c r="A171" s="81" t="s">
        <v>353</v>
      </c>
      <c r="B171" s="91" t="s">
        <v>350</v>
      </c>
      <c r="C171" s="96"/>
      <c r="D171" s="97" t="s">
        <v>128</v>
      </c>
      <c r="E171" s="97" t="s">
        <v>23</v>
      </c>
      <c r="F171" s="91" t="s">
        <v>351</v>
      </c>
      <c r="G171" s="58">
        <v>44197</v>
      </c>
      <c r="H171" s="58">
        <v>45291</v>
      </c>
      <c r="I171" s="18"/>
      <c r="J171" s="18"/>
      <c r="K171" s="4">
        <v>0</v>
      </c>
      <c r="L171" s="4">
        <v>0</v>
      </c>
      <c r="M171" s="4">
        <v>0</v>
      </c>
      <c r="N171" s="4">
        <v>0</v>
      </c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s="45" customFormat="1" ht="12.75" customHeight="1" outlineLevel="1">
      <c r="A172" s="116" t="s">
        <v>117</v>
      </c>
      <c r="B172" s="116"/>
      <c r="C172" s="116" t="s">
        <v>105</v>
      </c>
      <c r="D172" s="120"/>
      <c r="E172" s="120"/>
      <c r="F172" s="120"/>
      <c r="G172" s="6">
        <v>44197</v>
      </c>
      <c r="H172" s="6">
        <v>44561</v>
      </c>
      <c r="I172" s="17"/>
      <c r="J172" s="17"/>
      <c r="K172" s="17"/>
      <c r="L172" s="17"/>
      <c r="M172" s="17"/>
      <c r="N172" s="17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s="42" customFormat="1" ht="15.75" customHeight="1" outlineLevel="1">
      <c r="A173" s="116"/>
      <c r="B173" s="116"/>
      <c r="C173" s="120"/>
      <c r="D173" s="120"/>
      <c r="E173" s="120"/>
      <c r="F173" s="120"/>
      <c r="G173" s="6">
        <v>44562</v>
      </c>
      <c r="H173" s="6">
        <v>44926</v>
      </c>
      <c r="I173" s="17"/>
      <c r="J173" s="17"/>
      <c r="K173" s="17"/>
      <c r="L173" s="17"/>
      <c r="M173" s="17"/>
      <c r="N173" s="17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s="42" customFormat="1" ht="21.75" customHeight="1">
      <c r="A174" s="116"/>
      <c r="B174" s="116"/>
      <c r="C174" s="120"/>
      <c r="D174" s="120"/>
      <c r="E174" s="120"/>
      <c r="F174" s="120"/>
      <c r="G174" s="6">
        <v>44927</v>
      </c>
      <c r="H174" s="6">
        <v>45291</v>
      </c>
      <c r="I174" s="17"/>
      <c r="J174" s="17"/>
      <c r="K174" s="17"/>
      <c r="L174" s="17"/>
      <c r="M174" s="17"/>
      <c r="N174" s="17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s="42" customFormat="1" ht="75" customHeight="1" outlineLevel="1">
      <c r="A175" s="70" t="s">
        <v>198</v>
      </c>
      <c r="B175" s="116" t="s">
        <v>229</v>
      </c>
      <c r="C175" s="120"/>
      <c r="D175" s="120"/>
      <c r="E175" s="120"/>
      <c r="F175" s="56" t="s">
        <v>144</v>
      </c>
      <c r="G175" s="58">
        <v>44197</v>
      </c>
      <c r="H175" s="58">
        <v>45291</v>
      </c>
      <c r="I175" s="19"/>
      <c r="J175" s="17"/>
      <c r="K175" s="15">
        <f>L175+M175+N175</f>
        <v>1040000</v>
      </c>
      <c r="L175" s="15">
        <f>L176</f>
        <v>340000</v>
      </c>
      <c r="M175" s="15">
        <f>M176</f>
        <v>350000</v>
      </c>
      <c r="N175" s="15">
        <f>N176</f>
        <v>350000</v>
      </c>
      <c r="O175" s="54" t="s">
        <v>10</v>
      </c>
      <c r="P175" s="54" t="s">
        <v>10</v>
      </c>
      <c r="Q175" s="54" t="s">
        <v>10</v>
      </c>
      <c r="R175" s="54" t="s">
        <v>10</v>
      </c>
      <c r="S175" s="54" t="s">
        <v>10</v>
      </c>
      <c r="T175" s="54" t="s">
        <v>10</v>
      </c>
      <c r="U175" s="54" t="s">
        <v>10</v>
      </c>
      <c r="V175" s="54" t="s">
        <v>10</v>
      </c>
      <c r="W175" s="54" t="s">
        <v>10</v>
      </c>
      <c r="X175" s="54" t="s">
        <v>10</v>
      </c>
      <c r="Y175" s="54" t="s">
        <v>10</v>
      </c>
      <c r="Z175" s="54" t="s">
        <v>10</v>
      </c>
    </row>
    <row r="176" spans="1:26" s="42" customFormat="1" ht="61.5" customHeight="1" outlineLevel="1">
      <c r="A176" s="68" t="s">
        <v>199</v>
      </c>
      <c r="B176" s="30" t="s">
        <v>51</v>
      </c>
      <c r="C176" s="68"/>
      <c r="D176" s="30" t="s">
        <v>127</v>
      </c>
      <c r="E176" s="30" t="s">
        <v>23</v>
      </c>
      <c r="F176" s="56" t="s">
        <v>144</v>
      </c>
      <c r="G176" s="58">
        <v>44197</v>
      </c>
      <c r="H176" s="58">
        <v>45291</v>
      </c>
      <c r="I176" s="18" t="s">
        <v>161</v>
      </c>
      <c r="J176" s="18">
        <v>1</v>
      </c>
      <c r="K176" s="4">
        <f>L176+M176+N176</f>
        <v>1040000</v>
      </c>
      <c r="L176" s="4">
        <v>340000</v>
      </c>
      <c r="M176" s="4">
        <v>350000</v>
      </c>
      <c r="N176" s="4">
        <v>350000</v>
      </c>
      <c r="O176" s="50" t="s">
        <v>10</v>
      </c>
      <c r="P176" s="50" t="s">
        <v>10</v>
      </c>
      <c r="Q176" s="50" t="s">
        <v>10</v>
      </c>
      <c r="R176" s="50" t="s">
        <v>10</v>
      </c>
      <c r="S176" s="50" t="s">
        <v>10</v>
      </c>
      <c r="T176" s="50" t="s">
        <v>10</v>
      </c>
      <c r="U176" s="50" t="s">
        <v>10</v>
      </c>
      <c r="V176" s="50" t="s">
        <v>10</v>
      </c>
      <c r="W176" s="50" t="s">
        <v>10</v>
      </c>
      <c r="X176" s="50" t="s">
        <v>10</v>
      </c>
      <c r="Y176" s="50" t="s">
        <v>10</v>
      </c>
      <c r="Z176" s="50" t="s">
        <v>10</v>
      </c>
    </row>
    <row r="177" spans="1:26" s="42" customFormat="1" ht="14.25" customHeight="1" outlineLevel="1">
      <c r="A177" s="116" t="s">
        <v>121</v>
      </c>
      <c r="B177" s="116"/>
      <c r="C177" s="116" t="s">
        <v>103</v>
      </c>
      <c r="D177" s="116"/>
      <c r="E177" s="116"/>
      <c r="F177" s="116"/>
      <c r="G177" s="6">
        <v>44197</v>
      </c>
      <c r="H177" s="6">
        <v>44561</v>
      </c>
      <c r="I177" s="17"/>
      <c r="J177" s="17"/>
      <c r="K177" s="17"/>
      <c r="L177" s="17"/>
      <c r="M177" s="17"/>
      <c r="N177" s="17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s="42" customFormat="1" ht="14.25" customHeight="1" outlineLevel="1">
      <c r="A178" s="116"/>
      <c r="B178" s="116"/>
      <c r="C178" s="116"/>
      <c r="D178" s="116"/>
      <c r="E178" s="116"/>
      <c r="F178" s="116"/>
      <c r="G178" s="6">
        <v>44562</v>
      </c>
      <c r="H178" s="6">
        <v>44926</v>
      </c>
      <c r="I178" s="17"/>
      <c r="J178" s="17"/>
      <c r="K178" s="17"/>
      <c r="L178" s="17"/>
      <c r="M178" s="17"/>
      <c r="N178" s="17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s="45" customFormat="1" ht="11.25" customHeight="1">
      <c r="A179" s="116"/>
      <c r="B179" s="116"/>
      <c r="C179" s="116"/>
      <c r="D179" s="116"/>
      <c r="E179" s="116"/>
      <c r="F179" s="116"/>
      <c r="G179" s="6">
        <v>44927</v>
      </c>
      <c r="H179" s="6">
        <v>45291</v>
      </c>
      <c r="I179" s="17"/>
      <c r="J179" s="17"/>
      <c r="K179" s="17"/>
      <c r="L179" s="17"/>
      <c r="M179" s="17"/>
      <c r="N179" s="17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s="42" customFormat="1" ht="30" customHeight="1">
      <c r="A180" s="173" t="s">
        <v>304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5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s="42" customFormat="1" ht="72.75" customHeight="1" outlineLevel="1">
      <c r="A181" s="16" t="s">
        <v>305</v>
      </c>
      <c r="B181" s="116" t="s">
        <v>306</v>
      </c>
      <c r="C181" s="117"/>
      <c r="D181" s="117"/>
      <c r="E181" s="117"/>
      <c r="F181" s="56" t="s">
        <v>37</v>
      </c>
      <c r="G181" s="58">
        <v>44562</v>
      </c>
      <c r="H181" s="58">
        <v>45291</v>
      </c>
      <c r="I181" s="54"/>
      <c r="J181" s="17"/>
      <c r="K181" s="15">
        <f>L181+M181+N181</f>
        <v>10300</v>
      </c>
      <c r="L181" s="15">
        <f>L182</f>
        <v>0</v>
      </c>
      <c r="M181" s="15">
        <f>M182</f>
        <v>10300</v>
      </c>
      <c r="N181" s="15">
        <f>N182</f>
        <v>0</v>
      </c>
      <c r="O181" s="54"/>
      <c r="P181" s="54" t="s">
        <v>10</v>
      </c>
      <c r="Q181" s="54"/>
      <c r="R181" s="54"/>
      <c r="S181" s="54"/>
      <c r="T181" s="54" t="s">
        <v>10</v>
      </c>
      <c r="U181" s="54"/>
      <c r="V181" s="54"/>
      <c r="W181" s="54"/>
      <c r="X181" s="54" t="s">
        <v>10</v>
      </c>
      <c r="Y181" s="54"/>
      <c r="Z181" s="54"/>
    </row>
    <row r="182" spans="1:26" s="42" customFormat="1" ht="120.75" customHeight="1" outlineLevel="1">
      <c r="A182" s="30" t="s">
        <v>308</v>
      </c>
      <c r="B182" s="30" t="s">
        <v>307</v>
      </c>
      <c r="C182" s="14"/>
      <c r="D182" s="30" t="s">
        <v>127</v>
      </c>
      <c r="E182" s="30" t="s">
        <v>23</v>
      </c>
      <c r="F182" s="30" t="s">
        <v>354</v>
      </c>
      <c r="G182" s="58">
        <v>44562</v>
      </c>
      <c r="H182" s="58">
        <v>45291</v>
      </c>
      <c r="I182" s="18"/>
      <c r="J182" s="18"/>
      <c r="K182" s="4">
        <f>L182+M182+N182</f>
        <v>10300</v>
      </c>
      <c r="L182" s="4">
        <f>'[1]Лист1'!$K$84</f>
        <v>0</v>
      </c>
      <c r="M182" s="4">
        <v>10300</v>
      </c>
      <c r="N182" s="4">
        <v>0</v>
      </c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s="42" customFormat="1" ht="24.75" customHeight="1" outlineLevel="1">
      <c r="A183" s="172" t="s">
        <v>145</v>
      </c>
      <c r="B183" s="172"/>
      <c r="C183" s="213"/>
      <c r="D183" s="126" t="s">
        <v>355</v>
      </c>
      <c r="E183" s="211"/>
      <c r="F183" s="212"/>
      <c r="G183" s="58">
        <v>44562</v>
      </c>
      <c r="H183" s="58">
        <v>45291</v>
      </c>
      <c r="I183" s="18"/>
      <c r="J183" s="18"/>
      <c r="K183" s="4"/>
      <c r="L183" s="4"/>
      <c r="M183" s="4"/>
      <c r="N183" s="4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s="42" customFormat="1" ht="21" customHeight="1" outlineLevel="1">
      <c r="A184" s="172"/>
      <c r="B184" s="172"/>
      <c r="C184" s="214"/>
      <c r="D184" s="207"/>
      <c r="E184" s="205"/>
      <c r="F184" s="206"/>
      <c r="G184" s="58">
        <v>44562</v>
      </c>
      <c r="H184" s="58">
        <v>45291</v>
      </c>
      <c r="I184" s="18"/>
      <c r="J184" s="18"/>
      <c r="K184" s="4"/>
      <c r="L184" s="4"/>
      <c r="M184" s="4"/>
      <c r="N184" s="4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s="42" customFormat="1" ht="14.25" customHeight="1">
      <c r="A185" s="172"/>
      <c r="B185" s="172"/>
      <c r="C185" s="215"/>
      <c r="D185" s="208"/>
      <c r="E185" s="209"/>
      <c r="F185" s="210"/>
      <c r="G185" s="58">
        <v>44562</v>
      </c>
      <c r="H185" s="58">
        <v>45291</v>
      </c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s="42" customFormat="1" ht="18.75" customHeight="1">
      <c r="A186" s="140" t="s">
        <v>94</v>
      </c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2"/>
    </row>
    <row r="187" spans="1:26" s="42" customFormat="1" ht="27.75" customHeight="1">
      <c r="A187" s="123" t="s">
        <v>200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4"/>
    </row>
    <row r="188" spans="1:26" s="42" customFormat="1" ht="87" customHeight="1" outlineLevel="1">
      <c r="A188" s="55" t="s">
        <v>20</v>
      </c>
      <c r="B188" s="116" t="s">
        <v>65</v>
      </c>
      <c r="C188" s="116"/>
      <c r="D188" s="116"/>
      <c r="E188" s="116"/>
      <c r="F188" s="56" t="s">
        <v>66</v>
      </c>
      <c r="G188" s="58">
        <v>44197</v>
      </c>
      <c r="H188" s="58">
        <v>45291</v>
      </c>
      <c r="I188" s="59"/>
      <c r="J188" s="59"/>
      <c r="K188" s="60">
        <f>L188+M188+N188</f>
        <v>631000</v>
      </c>
      <c r="L188" s="60">
        <f>L189</f>
        <v>631000</v>
      </c>
      <c r="M188" s="60">
        <f>M189</f>
        <v>0</v>
      </c>
      <c r="N188" s="60">
        <f>N189</f>
        <v>0</v>
      </c>
      <c r="O188" s="54"/>
      <c r="P188" s="54" t="s">
        <v>10</v>
      </c>
      <c r="Q188" s="54"/>
      <c r="R188" s="54"/>
      <c r="S188" s="54"/>
      <c r="T188" s="54" t="s">
        <v>10</v>
      </c>
      <c r="U188" s="54"/>
      <c r="V188" s="54"/>
      <c r="W188" s="54"/>
      <c r="X188" s="54" t="s">
        <v>10</v>
      </c>
      <c r="Y188" s="54"/>
      <c r="Z188" s="54"/>
    </row>
    <row r="189" spans="1:26" s="42" customFormat="1" ht="97.5" customHeight="1" outlineLevel="1">
      <c r="A189" s="20" t="s">
        <v>201</v>
      </c>
      <c r="B189" s="30" t="s">
        <v>67</v>
      </c>
      <c r="C189" s="30"/>
      <c r="D189" s="30" t="s">
        <v>128</v>
      </c>
      <c r="E189" s="30" t="s">
        <v>23</v>
      </c>
      <c r="F189" s="30" t="s">
        <v>68</v>
      </c>
      <c r="G189" s="58">
        <v>44197</v>
      </c>
      <c r="H189" s="58">
        <v>45291</v>
      </c>
      <c r="I189" s="52" t="s">
        <v>291</v>
      </c>
      <c r="J189" s="52">
        <v>5</v>
      </c>
      <c r="K189" s="60">
        <f>L189+M189+N189</f>
        <v>631000</v>
      </c>
      <c r="L189" s="1">
        <f>'[2]Лист1'!$I$107</f>
        <v>631000</v>
      </c>
      <c r="M189" s="1">
        <v>0</v>
      </c>
      <c r="N189" s="1">
        <v>0</v>
      </c>
      <c r="O189" s="50"/>
      <c r="P189" s="50" t="s">
        <v>10</v>
      </c>
      <c r="Q189" s="50"/>
      <c r="R189" s="50"/>
      <c r="S189" s="50"/>
      <c r="T189" s="50" t="s">
        <v>10</v>
      </c>
      <c r="U189" s="50"/>
      <c r="V189" s="50"/>
      <c r="W189" s="50"/>
      <c r="X189" s="50" t="s">
        <v>10</v>
      </c>
      <c r="Y189" s="50"/>
      <c r="Z189" s="50"/>
    </row>
    <row r="190" spans="1:26" s="42" customFormat="1" ht="13.5" customHeight="1" outlineLevel="1">
      <c r="A190" s="172" t="s">
        <v>149</v>
      </c>
      <c r="B190" s="172"/>
      <c r="C190" s="116"/>
      <c r="D190" s="116" t="s">
        <v>107</v>
      </c>
      <c r="E190" s="116"/>
      <c r="F190" s="116"/>
      <c r="G190" s="6">
        <v>44197</v>
      </c>
      <c r="H190" s="6">
        <v>44561</v>
      </c>
      <c r="I190" s="59"/>
      <c r="J190" s="59"/>
      <c r="K190" s="8"/>
      <c r="L190" s="3"/>
      <c r="M190" s="3"/>
      <c r="N190" s="3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37" s="42" customFormat="1" ht="13.5" customHeight="1" outlineLevel="1">
      <c r="A191" s="172"/>
      <c r="B191" s="172"/>
      <c r="C191" s="116"/>
      <c r="D191" s="116"/>
      <c r="E191" s="116"/>
      <c r="F191" s="116"/>
      <c r="G191" s="6">
        <v>44562</v>
      </c>
      <c r="H191" s="6">
        <v>44926</v>
      </c>
      <c r="I191" s="59"/>
      <c r="J191" s="59"/>
      <c r="K191" s="8"/>
      <c r="L191" s="3"/>
      <c r="M191" s="3"/>
      <c r="N191" s="3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26" s="9" customFormat="1" ht="13.5" customHeight="1" outlineLevel="1">
      <c r="A192" s="172"/>
      <c r="B192" s="172"/>
      <c r="C192" s="116"/>
      <c r="D192" s="116"/>
      <c r="E192" s="116"/>
      <c r="F192" s="116"/>
      <c r="G192" s="6">
        <v>44927</v>
      </c>
      <c r="H192" s="6">
        <v>45291</v>
      </c>
      <c r="I192" s="59"/>
      <c r="J192" s="59"/>
      <c r="K192" s="8"/>
      <c r="L192" s="3"/>
      <c r="M192" s="3"/>
      <c r="N192" s="3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s="9" customFormat="1" ht="13.5" customHeight="1" outlineLevel="1">
      <c r="A193" s="172" t="s">
        <v>156</v>
      </c>
      <c r="B193" s="172"/>
      <c r="C193" s="116"/>
      <c r="D193" s="116" t="s">
        <v>106</v>
      </c>
      <c r="E193" s="116"/>
      <c r="F193" s="116"/>
      <c r="G193" s="6">
        <v>44197</v>
      </c>
      <c r="H193" s="6">
        <v>44561</v>
      </c>
      <c r="I193" s="59"/>
      <c r="J193" s="59"/>
      <c r="K193" s="8"/>
      <c r="L193" s="3"/>
      <c r="M193" s="3"/>
      <c r="N193" s="3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s="9" customFormat="1" ht="19.5" customHeight="1" outlineLevel="1">
      <c r="A194" s="172"/>
      <c r="B194" s="172"/>
      <c r="C194" s="116"/>
      <c r="D194" s="116"/>
      <c r="E194" s="116"/>
      <c r="F194" s="116"/>
      <c r="G194" s="6">
        <v>44562</v>
      </c>
      <c r="H194" s="6">
        <v>44926</v>
      </c>
      <c r="I194" s="59"/>
      <c r="J194" s="59"/>
      <c r="K194" s="8"/>
      <c r="L194" s="3"/>
      <c r="M194" s="3"/>
      <c r="N194" s="3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s="9" customFormat="1" ht="20.25" customHeight="1">
      <c r="A195" s="172"/>
      <c r="B195" s="172"/>
      <c r="C195" s="116"/>
      <c r="D195" s="116"/>
      <c r="E195" s="116"/>
      <c r="F195" s="116"/>
      <c r="G195" s="6">
        <v>44927</v>
      </c>
      <c r="H195" s="6">
        <v>45291</v>
      </c>
      <c r="I195" s="59"/>
      <c r="J195" s="59"/>
      <c r="K195" s="8"/>
      <c r="L195" s="3"/>
      <c r="M195" s="3"/>
      <c r="N195" s="3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s="9" customFormat="1" ht="84.75" customHeight="1" outlineLevel="1">
      <c r="A196" s="53" t="s">
        <v>202</v>
      </c>
      <c r="B196" s="104" t="s">
        <v>309</v>
      </c>
      <c r="C196" s="179"/>
      <c r="D196" s="179"/>
      <c r="E196" s="180"/>
      <c r="F196" s="56" t="s">
        <v>118</v>
      </c>
      <c r="G196" s="58">
        <v>44197</v>
      </c>
      <c r="H196" s="58">
        <v>45291</v>
      </c>
      <c r="I196" s="58"/>
      <c r="J196" s="59"/>
      <c r="K196" s="60">
        <f>L196+M196+N196</f>
        <v>2660500.01</v>
      </c>
      <c r="L196" s="57">
        <f>L197+L198</f>
        <v>1100166.67</v>
      </c>
      <c r="M196" s="57">
        <f>M197+M198</f>
        <v>780166.67</v>
      </c>
      <c r="N196" s="57">
        <f>N197+N198</f>
        <v>780166.67</v>
      </c>
      <c r="O196" s="54" t="s">
        <v>10</v>
      </c>
      <c r="P196" s="54" t="s">
        <v>10</v>
      </c>
      <c r="Q196" s="54"/>
      <c r="R196" s="54"/>
      <c r="S196" s="54" t="s">
        <v>10</v>
      </c>
      <c r="T196" s="54" t="s">
        <v>10</v>
      </c>
      <c r="U196" s="54"/>
      <c r="V196" s="54"/>
      <c r="W196" s="54" t="s">
        <v>10</v>
      </c>
      <c r="X196" s="54" t="s">
        <v>10</v>
      </c>
      <c r="Y196" s="54"/>
      <c r="Z196" s="54"/>
    </row>
    <row r="197" spans="1:26" s="9" customFormat="1" ht="81" customHeight="1" outlineLevel="1">
      <c r="A197" s="53" t="s">
        <v>203</v>
      </c>
      <c r="B197" s="30" t="s">
        <v>256</v>
      </c>
      <c r="C197" s="68"/>
      <c r="D197" s="30" t="s">
        <v>127</v>
      </c>
      <c r="E197" s="30" t="s">
        <v>23</v>
      </c>
      <c r="F197" s="30" t="s">
        <v>69</v>
      </c>
      <c r="G197" s="58">
        <v>44197</v>
      </c>
      <c r="H197" s="58">
        <v>45291</v>
      </c>
      <c r="I197" s="52" t="s">
        <v>255</v>
      </c>
      <c r="J197" s="52">
        <v>5</v>
      </c>
      <c r="K197" s="60">
        <f>L197+M197+N197</f>
        <v>2340500.0100000002</v>
      </c>
      <c r="L197" s="1">
        <f>793000-5133.33-7700</f>
        <v>780166.67</v>
      </c>
      <c r="M197" s="1">
        <f>793000-5133.33-7700</f>
        <v>780166.67</v>
      </c>
      <c r="N197" s="1">
        <f>793000-5133.33-7700</f>
        <v>780166.67</v>
      </c>
      <c r="O197" s="50" t="s">
        <v>10</v>
      </c>
      <c r="P197" s="50"/>
      <c r="Q197" s="50"/>
      <c r="R197" s="50"/>
      <c r="S197" s="50" t="s">
        <v>10</v>
      </c>
      <c r="T197" s="50"/>
      <c r="U197" s="50"/>
      <c r="V197" s="50"/>
      <c r="W197" s="50" t="s">
        <v>10</v>
      </c>
      <c r="X197" s="50"/>
      <c r="Y197" s="50"/>
      <c r="Z197" s="50"/>
    </row>
    <row r="198" spans="1:26" s="9" customFormat="1" ht="60.75" customHeight="1" outlineLevel="1">
      <c r="A198" s="53" t="s">
        <v>204</v>
      </c>
      <c r="B198" s="30" t="s">
        <v>257</v>
      </c>
      <c r="C198" s="68"/>
      <c r="D198" s="30" t="s">
        <v>127</v>
      </c>
      <c r="E198" s="30" t="s">
        <v>23</v>
      </c>
      <c r="F198" s="30" t="s">
        <v>119</v>
      </c>
      <c r="G198" s="58">
        <v>44197</v>
      </c>
      <c r="H198" s="58">
        <v>45291</v>
      </c>
      <c r="I198" s="52" t="s">
        <v>254</v>
      </c>
      <c r="J198" s="52">
        <v>5</v>
      </c>
      <c r="K198" s="60">
        <f>L198+M198+N198</f>
        <v>320000</v>
      </c>
      <c r="L198" s="1">
        <f>270000+50000</f>
        <v>320000</v>
      </c>
      <c r="M198" s="1">
        <v>0</v>
      </c>
      <c r="N198" s="1">
        <v>0</v>
      </c>
      <c r="O198" s="50"/>
      <c r="P198" s="50" t="s">
        <v>10</v>
      </c>
      <c r="Q198" s="50"/>
      <c r="R198" s="50"/>
      <c r="S198" s="50"/>
      <c r="T198" s="50" t="s">
        <v>10</v>
      </c>
      <c r="U198" s="50"/>
      <c r="V198" s="50"/>
      <c r="W198" s="50"/>
      <c r="X198" s="50" t="s">
        <v>10</v>
      </c>
      <c r="Y198" s="50"/>
      <c r="Z198" s="50"/>
    </row>
    <row r="199" spans="1:27" s="9" customFormat="1" ht="14.25" customHeight="1" outlineLevel="1">
      <c r="A199" s="118" t="s">
        <v>157</v>
      </c>
      <c r="B199" s="120"/>
      <c r="C199" s="120"/>
      <c r="D199" s="116" t="s">
        <v>113</v>
      </c>
      <c r="E199" s="120"/>
      <c r="F199" s="120"/>
      <c r="G199" s="58">
        <v>44197</v>
      </c>
      <c r="H199" s="6">
        <v>44561</v>
      </c>
      <c r="I199" s="59"/>
      <c r="J199" s="59"/>
      <c r="K199" s="3"/>
      <c r="L199" s="3"/>
      <c r="M199" s="3"/>
      <c r="N199" s="3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46"/>
    </row>
    <row r="200" spans="1:26" s="9" customFormat="1" ht="14.25" customHeight="1" outlineLevel="1">
      <c r="A200" s="120"/>
      <c r="B200" s="120"/>
      <c r="C200" s="120"/>
      <c r="D200" s="120"/>
      <c r="E200" s="120"/>
      <c r="F200" s="120"/>
      <c r="G200" s="6">
        <v>44562</v>
      </c>
      <c r="H200" s="6">
        <v>44926</v>
      </c>
      <c r="I200" s="59"/>
      <c r="J200" s="59"/>
      <c r="K200" s="3"/>
      <c r="L200" s="3"/>
      <c r="M200" s="3"/>
      <c r="N200" s="3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s="9" customFormat="1" ht="14.25" customHeight="1" outlineLevel="1">
      <c r="A201" s="120"/>
      <c r="B201" s="120"/>
      <c r="C201" s="120"/>
      <c r="D201" s="120"/>
      <c r="E201" s="120"/>
      <c r="F201" s="120"/>
      <c r="G201" s="6">
        <v>44927</v>
      </c>
      <c r="H201" s="6">
        <v>45291</v>
      </c>
      <c r="I201" s="59"/>
      <c r="J201" s="59"/>
      <c r="K201" s="3"/>
      <c r="L201" s="3"/>
      <c r="M201" s="3"/>
      <c r="N201" s="3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s="9" customFormat="1" ht="21" customHeight="1" outlineLevel="1">
      <c r="A202" s="116" t="s">
        <v>158</v>
      </c>
      <c r="B202" s="116"/>
      <c r="C202" s="120"/>
      <c r="D202" s="116" t="s">
        <v>120</v>
      </c>
      <c r="E202" s="116"/>
      <c r="F202" s="116"/>
      <c r="G202" s="6">
        <v>44197</v>
      </c>
      <c r="H202" s="6">
        <v>44561</v>
      </c>
      <c r="I202" s="59"/>
      <c r="J202" s="59"/>
      <c r="K202" s="3"/>
      <c r="L202" s="3"/>
      <c r="M202" s="3"/>
      <c r="N202" s="3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s="9" customFormat="1" ht="18" customHeight="1" outlineLevel="1">
      <c r="A203" s="116"/>
      <c r="B203" s="116"/>
      <c r="C203" s="120"/>
      <c r="D203" s="116"/>
      <c r="E203" s="116"/>
      <c r="F203" s="116"/>
      <c r="G203" s="6">
        <v>44562</v>
      </c>
      <c r="H203" s="6">
        <v>44926</v>
      </c>
      <c r="I203" s="59"/>
      <c r="J203" s="59"/>
      <c r="K203" s="3"/>
      <c r="L203" s="3"/>
      <c r="M203" s="3"/>
      <c r="N203" s="3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s="9" customFormat="1" ht="11.25" customHeight="1" outlineLevel="1">
      <c r="A204" s="116"/>
      <c r="B204" s="116"/>
      <c r="C204" s="120"/>
      <c r="D204" s="116"/>
      <c r="E204" s="116"/>
      <c r="F204" s="116"/>
      <c r="G204" s="6">
        <v>44927</v>
      </c>
      <c r="H204" s="6">
        <v>45291</v>
      </c>
      <c r="I204" s="59"/>
      <c r="J204" s="59"/>
      <c r="K204" s="3"/>
      <c r="L204" s="3"/>
      <c r="M204" s="3"/>
      <c r="N204" s="3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s="9" customFormat="1" ht="14.25" customHeight="1" outlineLevel="1">
      <c r="A205" s="118" t="s">
        <v>269</v>
      </c>
      <c r="B205" s="120"/>
      <c r="C205" s="120"/>
      <c r="D205" s="116" t="s">
        <v>113</v>
      </c>
      <c r="E205" s="120"/>
      <c r="F205" s="120"/>
      <c r="G205" s="6">
        <v>44197</v>
      </c>
      <c r="H205" s="6">
        <v>44561</v>
      </c>
      <c r="I205" s="59"/>
      <c r="J205" s="59"/>
      <c r="K205" s="3"/>
      <c r="L205" s="3"/>
      <c r="M205" s="3"/>
      <c r="N205" s="3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s="9" customFormat="1" ht="14.25" customHeight="1" outlineLevel="1">
      <c r="A206" s="120"/>
      <c r="B206" s="120"/>
      <c r="C206" s="120"/>
      <c r="D206" s="120"/>
      <c r="E206" s="120"/>
      <c r="F206" s="120"/>
      <c r="G206" s="6">
        <v>44562</v>
      </c>
      <c r="H206" s="6">
        <v>44926</v>
      </c>
      <c r="I206" s="59"/>
      <c r="J206" s="59"/>
      <c r="K206" s="3"/>
      <c r="L206" s="3"/>
      <c r="M206" s="3"/>
      <c r="N206" s="3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s="9" customFormat="1" ht="14.25" customHeight="1" outlineLevel="1">
      <c r="A207" s="120"/>
      <c r="B207" s="120"/>
      <c r="C207" s="120"/>
      <c r="D207" s="120"/>
      <c r="E207" s="120"/>
      <c r="F207" s="120"/>
      <c r="G207" s="6">
        <v>44927</v>
      </c>
      <c r="H207" s="6">
        <v>45291</v>
      </c>
      <c r="I207" s="59"/>
      <c r="J207" s="59"/>
      <c r="K207" s="3"/>
      <c r="L207" s="3"/>
      <c r="M207" s="3"/>
      <c r="N207" s="3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s="9" customFormat="1" ht="14.25" customHeight="1" outlineLevel="1">
      <c r="A208" s="116" t="s">
        <v>359</v>
      </c>
      <c r="B208" s="116"/>
      <c r="C208" s="120"/>
      <c r="D208" s="116" t="s">
        <v>112</v>
      </c>
      <c r="E208" s="116"/>
      <c r="F208" s="116"/>
      <c r="G208" s="6">
        <v>44197</v>
      </c>
      <c r="H208" s="6">
        <v>44561</v>
      </c>
      <c r="I208" s="59"/>
      <c r="J208" s="59"/>
      <c r="K208" s="3"/>
      <c r="L208" s="3"/>
      <c r="M208" s="3"/>
      <c r="N208" s="3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s="9" customFormat="1" ht="13.5" customHeight="1" outlineLevel="1">
      <c r="A209" s="116"/>
      <c r="B209" s="116"/>
      <c r="C209" s="120"/>
      <c r="D209" s="116"/>
      <c r="E209" s="116"/>
      <c r="F209" s="116"/>
      <c r="G209" s="6">
        <v>44562</v>
      </c>
      <c r="H209" s="6">
        <v>44926</v>
      </c>
      <c r="I209" s="59"/>
      <c r="J209" s="59"/>
      <c r="K209" s="3"/>
      <c r="L209" s="3"/>
      <c r="M209" s="3"/>
      <c r="N209" s="3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s="9" customFormat="1" ht="14.25" customHeight="1" outlineLevel="1">
      <c r="A210" s="116"/>
      <c r="B210" s="116"/>
      <c r="C210" s="120"/>
      <c r="D210" s="116"/>
      <c r="E210" s="116"/>
      <c r="F210" s="116"/>
      <c r="G210" s="6">
        <v>44927</v>
      </c>
      <c r="H210" s="6">
        <v>45291</v>
      </c>
      <c r="I210" s="59"/>
      <c r="J210" s="59"/>
      <c r="K210" s="3"/>
      <c r="L210" s="3"/>
      <c r="M210" s="3"/>
      <c r="N210" s="3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26.25" customHeight="1">
      <c r="A211" s="140" t="s">
        <v>95</v>
      </c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2"/>
    </row>
    <row r="212" spans="1:26" s="9" customFormat="1" ht="63.75" customHeight="1">
      <c r="A212" s="176" t="s">
        <v>205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8"/>
    </row>
    <row r="213" spans="1:26" s="9" customFormat="1" ht="77.25" customHeight="1" outlineLevel="1">
      <c r="A213" s="16" t="s">
        <v>206</v>
      </c>
      <c r="B213" s="116" t="s">
        <v>74</v>
      </c>
      <c r="C213" s="120"/>
      <c r="D213" s="120"/>
      <c r="E213" s="120"/>
      <c r="F213" s="56" t="s">
        <v>75</v>
      </c>
      <c r="G213" s="58">
        <v>44197</v>
      </c>
      <c r="H213" s="58">
        <v>45291</v>
      </c>
      <c r="I213" s="17"/>
      <c r="J213" s="17"/>
      <c r="K213" s="15">
        <f>L213+M213+N213</f>
        <v>62325471.05</v>
      </c>
      <c r="L213" s="15">
        <f>L214+L216</f>
        <v>24094019.54</v>
      </c>
      <c r="M213" s="15">
        <f>M214+M216</f>
        <v>19364201.009999998</v>
      </c>
      <c r="N213" s="15">
        <f>N214+N216</f>
        <v>18867250.5</v>
      </c>
      <c r="O213" s="54" t="s">
        <v>10</v>
      </c>
      <c r="P213" s="54" t="s">
        <v>10</v>
      </c>
      <c r="Q213" s="54" t="s">
        <v>10</v>
      </c>
      <c r="R213" s="54" t="s">
        <v>10</v>
      </c>
      <c r="S213" s="54" t="s">
        <v>10</v>
      </c>
      <c r="T213" s="54" t="s">
        <v>10</v>
      </c>
      <c r="U213" s="54" t="s">
        <v>10</v>
      </c>
      <c r="V213" s="54" t="s">
        <v>10</v>
      </c>
      <c r="W213" s="54" t="s">
        <v>10</v>
      </c>
      <c r="X213" s="54" t="s">
        <v>10</v>
      </c>
      <c r="Y213" s="54" t="s">
        <v>10</v>
      </c>
      <c r="Z213" s="54" t="s">
        <v>10</v>
      </c>
    </row>
    <row r="214" spans="1:26" ht="63" customHeight="1" outlineLevel="1">
      <c r="A214" s="81" t="s">
        <v>207</v>
      </c>
      <c r="B214" s="30" t="s">
        <v>76</v>
      </c>
      <c r="C214" s="14"/>
      <c r="D214" s="30" t="s">
        <v>127</v>
      </c>
      <c r="E214" s="30" t="s">
        <v>23</v>
      </c>
      <c r="F214" s="30" t="s">
        <v>75</v>
      </c>
      <c r="G214" s="58">
        <v>44197</v>
      </c>
      <c r="H214" s="58">
        <v>45291</v>
      </c>
      <c r="I214" s="18" t="s">
        <v>162</v>
      </c>
      <c r="J214" s="18">
        <v>1</v>
      </c>
      <c r="K214" s="4">
        <f>L214+M214+N214</f>
        <v>59319471.05</v>
      </c>
      <c r="L214" s="4">
        <f>22822664+4355.54+265000</f>
        <v>23092019.54</v>
      </c>
      <c r="M214" s="4">
        <f>18400000-42932.32+5133.33</f>
        <v>18362201.009999998</v>
      </c>
      <c r="N214" s="4">
        <f>17900000-39882.83+5133.33</f>
        <v>17865250.5</v>
      </c>
      <c r="O214" s="50" t="s">
        <v>10</v>
      </c>
      <c r="P214" s="50" t="s">
        <v>10</v>
      </c>
      <c r="Q214" s="50" t="s">
        <v>10</v>
      </c>
      <c r="R214" s="50" t="s">
        <v>10</v>
      </c>
      <c r="S214" s="50" t="s">
        <v>10</v>
      </c>
      <c r="T214" s="50" t="s">
        <v>10</v>
      </c>
      <c r="U214" s="50" t="s">
        <v>10</v>
      </c>
      <c r="V214" s="50" t="s">
        <v>10</v>
      </c>
      <c r="W214" s="50" t="s">
        <v>10</v>
      </c>
      <c r="X214" s="50" t="s">
        <v>10</v>
      </c>
      <c r="Y214" s="50" t="s">
        <v>10</v>
      </c>
      <c r="Z214" s="50" t="s">
        <v>10</v>
      </c>
    </row>
    <row r="215" spans="1:26" ht="63" customHeight="1" outlineLevel="1">
      <c r="A215" s="81" t="s">
        <v>208</v>
      </c>
      <c r="B215" s="91" t="s">
        <v>356</v>
      </c>
      <c r="C215" s="96"/>
      <c r="D215" s="91" t="s">
        <v>127</v>
      </c>
      <c r="E215" s="91" t="s">
        <v>23</v>
      </c>
      <c r="F215" s="91" t="s">
        <v>357</v>
      </c>
      <c r="G215" s="58">
        <v>44197</v>
      </c>
      <c r="H215" s="58">
        <v>45291</v>
      </c>
      <c r="I215" s="18"/>
      <c r="J215" s="18"/>
      <c r="K215" s="4">
        <v>0</v>
      </c>
      <c r="L215" s="4"/>
      <c r="M215" s="4"/>
      <c r="N215" s="4"/>
      <c r="O215" s="50"/>
      <c r="P215" s="50"/>
      <c r="Q215" s="50"/>
      <c r="R215" s="50" t="s">
        <v>10</v>
      </c>
      <c r="S215" s="50"/>
      <c r="T215" s="50"/>
      <c r="U215" s="50"/>
      <c r="V215" s="50" t="s">
        <v>10</v>
      </c>
      <c r="W215" s="50"/>
      <c r="X215" s="50"/>
      <c r="Y215" s="50"/>
      <c r="Z215" s="50" t="s">
        <v>10</v>
      </c>
    </row>
    <row r="216" spans="1:26" s="9" customFormat="1" ht="54.75" customHeight="1" outlineLevel="1">
      <c r="A216" s="65" t="s">
        <v>358</v>
      </c>
      <c r="B216" s="30" t="s">
        <v>310</v>
      </c>
      <c r="C216" s="30"/>
      <c r="D216" s="30" t="s">
        <v>127</v>
      </c>
      <c r="E216" s="30" t="s">
        <v>23</v>
      </c>
      <c r="F216" s="30" t="s">
        <v>22</v>
      </c>
      <c r="G216" s="58">
        <v>44197</v>
      </c>
      <c r="H216" s="58">
        <v>45291</v>
      </c>
      <c r="I216" s="51" t="s">
        <v>267</v>
      </c>
      <c r="J216" s="52">
        <v>1</v>
      </c>
      <c r="K216" s="1">
        <f>L216+M216+N216</f>
        <v>3006000</v>
      </c>
      <c r="L216" s="2">
        <v>1002000</v>
      </c>
      <c r="M216" s="2">
        <v>1002000</v>
      </c>
      <c r="N216" s="2">
        <v>1002000</v>
      </c>
      <c r="O216" s="50" t="s">
        <v>10</v>
      </c>
      <c r="P216" s="50" t="s">
        <v>10</v>
      </c>
      <c r="Q216" s="50" t="s">
        <v>10</v>
      </c>
      <c r="R216" s="50" t="s">
        <v>10</v>
      </c>
      <c r="S216" s="50" t="s">
        <v>10</v>
      </c>
      <c r="T216" s="50" t="s">
        <v>10</v>
      </c>
      <c r="U216" s="50" t="s">
        <v>10</v>
      </c>
      <c r="V216" s="50" t="s">
        <v>10</v>
      </c>
      <c r="W216" s="50" t="s">
        <v>10</v>
      </c>
      <c r="X216" s="50" t="s">
        <v>10</v>
      </c>
      <c r="Y216" s="50" t="s">
        <v>10</v>
      </c>
      <c r="Z216" s="50" t="s">
        <v>10</v>
      </c>
    </row>
    <row r="217" spans="1:26" s="9" customFormat="1" ht="15" customHeight="1" outlineLevel="1">
      <c r="A217" s="119" t="s">
        <v>375</v>
      </c>
      <c r="B217" s="117"/>
      <c r="C217" s="117"/>
      <c r="D217" s="116" t="s">
        <v>109</v>
      </c>
      <c r="E217" s="117"/>
      <c r="F217" s="117"/>
      <c r="G217" s="6">
        <v>44197</v>
      </c>
      <c r="H217" s="6">
        <v>44561</v>
      </c>
      <c r="I217" s="17"/>
      <c r="J217" s="17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s="9" customFormat="1" ht="15" customHeight="1" outlineLevel="1">
      <c r="A218" s="117"/>
      <c r="B218" s="117"/>
      <c r="C218" s="117"/>
      <c r="D218" s="117"/>
      <c r="E218" s="117"/>
      <c r="F218" s="117"/>
      <c r="G218" s="6">
        <v>44562</v>
      </c>
      <c r="H218" s="6">
        <v>44926</v>
      </c>
      <c r="I218" s="17"/>
      <c r="J218" s="17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s="9" customFormat="1" ht="15.75" customHeight="1" outlineLevel="1">
      <c r="A219" s="117"/>
      <c r="B219" s="117"/>
      <c r="C219" s="117"/>
      <c r="D219" s="117"/>
      <c r="E219" s="117"/>
      <c r="F219" s="117"/>
      <c r="G219" s="6">
        <v>44927</v>
      </c>
      <c r="H219" s="6">
        <v>45291</v>
      </c>
      <c r="I219" s="17"/>
      <c r="J219" s="17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" customHeight="1" outlineLevel="1">
      <c r="A220" s="182" t="s">
        <v>376</v>
      </c>
      <c r="B220" s="117"/>
      <c r="C220" s="117"/>
      <c r="D220" s="116" t="s">
        <v>110</v>
      </c>
      <c r="E220" s="117"/>
      <c r="F220" s="117"/>
      <c r="G220" s="6">
        <v>44197</v>
      </c>
      <c r="H220" s="6">
        <v>44561</v>
      </c>
      <c r="I220" s="17"/>
      <c r="J220" s="17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s="9" customFormat="1" ht="12.75" outlineLevel="1">
      <c r="A221" s="117"/>
      <c r="B221" s="117"/>
      <c r="C221" s="117"/>
      <c r="D221" s="117"/>
      <c r="E221" s="117"/>
      <c r="F221" s="117"/>
      <c r="G221" s="6">
        <v>44562</v>
      </c>
      <c r="H221" s="6">
        <v>44926</v>
      </c>
      <c r="I221" s="17"/>
      <c r="J221" s="17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s="9" customFormat="1" ht="22.5" customHeight="1">
      <c r="A222" s="117"/>
      <c r="B222" s="117"/>
      <c r="C222" s="117"/>
      <c r="D222" s="117"/>
      <c r="E222" s="117"/>
      <c r="F222" s="117"/>
      <c r="G222" s="6">
        <v>44927</v>
      </c>
      <c r="H222" s="6">
        <v>45291</v>
      </c>
      <c r="I222" s="17"/>
      <c r="J222" s="17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s="9" customFormat="1" ht="65.25" customHeight="1" outlineLevel="1">
      <c r="A223" s="16" t="s">
        <v>209</v>
      </c>
      <c r="B223" s="116" t="s">
        <v>231</v>
      </c>
      <c r="C223" s="120"/>
      <c r="D223" s="120"/>
      <c r="E223" s="120"/>
      <c r="F223" s="56" t="s">
        <v>77</v>
      </c>
      <c r="G223" s="58">
        <v>44197</v>
      </c>
      <c r="H223" s="58">
        <v>45291</v>
      </c>
      <c r="I223" s="19"/>
      <c r="J223" s="17"/>
      <c r="K223" s="15">
        <f>L223+M223+N223</f>
        <v>17050</v>
      </c>
      <c r="L223" s="15">
        <f>L224</f>
        <v>5530</v>
      </c>
      <c r="M223" s="15">
        <f>M224</f>
        <v>5760</v>
      </c>
      <c r="N223" s="15">
        <f>N224</f>
        <v>5760</v>
      </c>
      <c r="O223" s="54" t="s">
        <v>10</v>
      </c>
      <c r="P223" s="54" t="s">
        <v>10</v>
      </c>
      <c r="Q223" s="54" t="s">
        <v>10</v>
      </c>
      <c r="R223" s="54" t="s">
        <v>10</v>
      </c>
      <c r="S223" s="54" t="s">
        <v>10</v>
      </c>
      <c r="T223" s="54" t="s">
        <v>10</v>
      </c>
      <c r="U223" s="54" t="s">
        <v>10</v>
      </c>
      <c r="V223" s="54" t="s">
        <v>10</v>
      </c>
      <c r="W223" s="54" t="s">
        <v>10</v>
      </c>
      <c r="X223" s="54" t="s">
        <v>10</v>
      </c>
      <c r="Y223" s="54" t="s">
        <v>10</v>
      </c>
      <c r="Z223" s="54" t="s">
        <v>10</v>
      </c>
    </row>
    <row r="224" spans="1:70" s="48" customFormat="1" ht="51" outlineLevel="1">
      <c r="A224" s="81" t="s">
        <v>210</v>
      </c>
      <c r="B224" s="30" t="s">
        <v>78</v>
      </c>
      <c r="C224" s="82"/>
      <c r="D224" s="30" t="s">
        <v>128</v>
      </c>
      <c r="E224" s="30" t="s">
        <v>23</v>
      </c>
      <c r="F224" s="30" t="s">
        <v>75</v>
      </c>
      <c r="G224" s="58">
        <v>44197</v>
      </c>
      <c r="H224" s="58">
        <v>45291</v>
      </c>
      <c r="I224" s="18" t="s">
        <v>163</v>
      </c>
      <c r="J224" s="18">
        <v>1</v>
      </c>
      <c r="K224" s="15">
        <f>L224+M224+N224</f>
        <v>17050</v>
      </c>
      <c r="L224" s="4">
        <v>5530</v>
      </c>
      <c r="M224" s="4">
        <v>5760</v>
      </c>
      <c r="N224" s="4">
        <v>5760</v>
      </c>
      <c r="O224" s="50" t="s">
        <v>10</v>
      </c>
      <c r="P224" s="50" t="s">
        <v>10</v>
      </c>
      <c r="Q224" s="50" t="s">
        <v>10</v>
      </c>
      <c r="R224" s="50" t="s">
        <v>10</v>
      </c>
      <c r="S224" s="50" t="s">
        <v>10</v>
      </c>
      <c r="T224" s="50" t="s">
        <v>10</v>
      </c>
      <c r="U224" s="50" t="s">
        <v>10</v>
      </c>
      <c r="V224" s="50" t="s">
        <v>10</v>
      </c>
      <c r="W224" s="50" t="s">
        <v>10</v>
      </c>
      <c r="X224" s="50" t="s">
        <v>10</v>
      </c>
      <c r="Y224" s="50" t="s">
        <v>10</v>
      </c>
      <c r="Z224" s="50" t="s">
        <v>10</v>
      </c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</row>
    <row r="225" spans="1:26" ht="12.75" outlineLevel="1">
      <c r="A225" s="119" t="s">
        <v>377</v>
      </c>
      <c r="B225" s="117"/>
      <c r="C225" s="181"/>
      <c r="D225" s="116" t="s">
        <v>110</v>
      </c>
      <c r="E225" s="117"/>
      <c r="F225" s="117"/>
      <c r="G225" s="6">
        <v>44197</v>
      </c>
      <c r="H225" s="6">
        <v>44561</v>
      </c>
      <c r="I225" s="17"/>
      <c r="J225" s="17"/>
      <c r="K225" s="17"/>
      <c r="L225" s="17"/>
      <c r="M225" s="17"/>
      <c r="N225" s="17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.75" outlineLevel="1">
      <c r="A226" s="119"/>
      <c r="B226" s="117"/>
      <c r="C226" s="181"/>
      <c r="D226" s="117"/>
      <c r="E226" s="117"/>
      <c r="F226" s="117"/>
      <c r="G226" s="6">
        <v>44562</v>
      </c>
      <c r="H226" s="6">
        <v>44926</v>
      </c>
      <c r="I226" s="17"/>
      <c r="J226" s="17"/>
      <c r="K226" s="17"/>
      <c r="L226" s="17"/>
      <c r="M226" s="17"/>
      <c r="N226" s="17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s="9" customFormat="1" ht="15" customHeight="1">
      <c r="A227" s="119"/>
      <c r="B227" s="117"/>
      <c r="C227" s="181"/>
      <c r="D227" s="117"/>
      <c r="E227" s="117"/>
      <c r="F227" s="117"/>
      <c r="G227" s="6">
        <v>44927</v>
      </c>
      <c r="H227" s="6">
        <v>45291</v>
      </c>
      <c r="I227" s="17"/>
      <c r="J227" s="17"/>
      <c r="K227" s="17"/>
      <c r="L227" s="17"/>
      <c r="M227" s="17"/>
      <c r="N227" s="17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s="9" customFormat="1" ht="60" customHeight="1" outlineLevel="1">
      <c r="A228" s="16" t="s">
        <v>263</v>
      </c>
      <c r="B228" s="116" t="s">
        <v>264</v>
      </c>
      <c r="C228" s="120"/>
      <c r="D228" s="120"/>
      <c r="E228" s="120"/>
      <c r="F228" s="56" t="s">
        <v>77</v>
      </c>
      <c r="G228" s="58">
        <v>44197</v>
      </c>
      <c r="H228" s="58">
        <v>45291</v>
      </c>
      <c r="I228" s="19"/>
      <c r="J228" s="17"/>
      <c r="K228" s="15">
        <f>L228+M228+N228</f>
        <v>905707.74</v>
      </c>
      <c r="L228" s="15">
        <f>L229</f>
        <v>905707.74</v>
      </c>
      <c r="M228" s="15">
        <f>M229</f>
        <v>0</v>
      </c>
      <c r="N228" s="15">
        <f>N229</f>
        <v>0</v>
      </c>
      <c r="O228" s="54" t="s">
        <v>10</v>
      </c>
      <c r="P228" s="54" t="s">
        <v>10</v>
      </c>
      <c r="Q228" s="54" t="s">
        <v>10</v>
      </c>
      <c r="R228" s="54" t="s">
        <v>10</v>
      </c>
      <c r="S228" s="54" t="s">
        <v>10</v>
      </c>
      <c r="T228" s="54" t="s">
        <v>10</v>
      </c>
      <c r="U228" s="54" t="s">
        <v>10</v>
      </c>
      <c r="V228" s="54" t="s">
        <v>10</v>
      </c>
      <c r="W228" s="54" t="s">
        <v>10</v>
      </c>
      <c r="X228" s="54" t="s">
        <v>10</v>
      </c>
      <c r="Y228" s="54" t="s">
        <v>10</v>
      </c>
      <c r="Z228" s="54" t="s">
        <v>10</v>
      </c>
    </row>
    <row r="229" spans="1:70" s="48" customFormat="1" ht="51" outlineLevel="1">
      <c r="A229" s="81" t="s">
        <v>265</v>
      </c>
      <c r="B229" s="30" t="s">
        <v>268</v>
      </c>
      <c r="C229" s="82"/>
      <c r="D229" s="30" t="s">
        <v>128</v>
      </c>
      <c r="E229" s="30" t="s">
        <v>23</v>
      </c>
      <c r="F229" s="30" t="s">
        <v>75</v>
      </c>
      <c r="G229" s="58">
        <v>44197</v>
      </c>
      <c r="H229" s="58">
        <v>45291</v>
      </c>
      <c r="I229" s="18" t="s">
        <v>266</v>
      </c>
      <c r="J229" s="18">
        <v>1</v>
      </c>
      <c r="K229" s="15">
        <f>L229+M229+N229</f>
        <v>905707.74</v>
      </c>
      <c r="L229" s="4">
        <v>905707.74</v>
      </c>
      <c r="M229" s="4">
        <v>0</v>
      </c>
      <c r="N229" s="4">
        <v>0</v>
      </c>
      <c r="O229" s="50" t="s">
        <v>10</v>
      </c>
      <c r="P229" s="50" t="s">
        <v>10</v>
      </c>
      <c r="Q229" s="50" t="s">
        <v>10</v>
      </c>
      <c r="R229" s="50" t="s">
        <v>10</v>
      </c>
      <c r="S229" s="50" t="s">
        <v>10</v>
      </c>
      <c r="T229" s="50" t="s">
        <v>10</v>
      </c>
      <c r="U229" s="50" t="s">
        <v>10</v>
      </c>
      <c r="V229" s="50" t="s">
        <v>10</v>
      </c>
      <c r="W229" s="50" t="s">
        <v>10</v>
      </c>
      <c r="X229" s="50" t="s">
        <v>10</v>
      </c>
      <c r="Y229" s="50" t="s">
        <v>10</v>
      </c>
      <c r="Z229" s="50" t="s">
        <v>10</v>
      </c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</row>
    <row r="230" spans="1:26" ht="12.75" outlineLevel="1">
      <c r="A230" s="119" t="s">
        <v>378</v>
      </c>
      <c r="B230" s="117"/>
      <c r="C230" s="181"/>
      <c r="D230" s="116" t="s">
        <v>110</v>
      </c>
      <c r="E230" s="117"/>
      <c r="F230" s="117"/>
      <c r="G230" s="6">
        <v>44197</v>
      </c>
      <c r="H230" s="6">
        <v>44561</v>
      </c>
      <c r="I230" s="17"/>
      <c r="J230" s="17"/>
      <c r="K230" s="17"/>
      <c r="L230" s="17"/>
      <c r="M230" s="17"/>
      <c r="N230" s="17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.75" outlineLevel="1">
      <c r="A231" s="119"/>
      <c r="B231" s="117"/>
      <c r="C231" s="181"/>
      <c r="D231" s="117"/>
      <c r="E231" s="117"/>
      <c r="F231" s="117"/>
      <c r="G231" s="6">
        <v>44562</v>
      </c>
      <c r="H231" s="6">
        <v>44926</v>
      </c>
      <c r="I231" s="17"/>
      <c r="J231" s="17"/>
      <c r="K231" s="17"/>
      <c r="L231" s="17"/>
      <c r="M231" s="17"/>
      <c r="N231" s="17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.75">
      <c r="A232" s="119"/>
      <c r="B232" s="117"/>
      <c r="C232" s="181"/>
      <c r="D232" s="117"/>
      <c r="E232" s="117"/>
      <c r="F232" s="117"/>
      <c r="G232" s="6">
        <v>44927</v>
      </c>
      <c r="H232" s="6">
        <v>45291</v>
      </c>
      <c r="I232" s="17"/>
      <c r="J232" s="17"/>
      <c r="K232" s="17"/>
      <c r="L232" s="17"/>
      <c r="M232" s="17"/>
      <c r="N232" s="17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">
      <c r="A233" s="21"/>
      <c r="B233" s="83"/>
      <c r="C233" s="83"/>
      <c r="D233" s="84" t="s">
        <v>96</v>
      </c>
      <c r="E233" s="85"/>
      <c r="F233" s="22"/>
      <c r="G233" s="86"/>
      <c r="H233" s="86"/>
      <c r="I233" s="23"/>
      <c r="J233" s="23"/>
      <c r="K233" s="5">
        <f>L233+M233+N233</f>
        <v>1073913320.27</v>
      </c>
      <c r="L233" s="5">
        <f>L13+L20+L26+L46+L51+L57+L73+L79+L85+L92+L97+L102+L107+L123+L125+L139+L149+L168+L175+L188+L196+L213+L223+L228+L127</f>
        <v>369742637.54</v>
      </c>
      <c r="M233" s="5">
        <f>M13+M20+M26+M46+M51+M57+M73+M79+M85+M92+M97+M102+M107+M123+M125+M139+M149+M168+M175+M188+M196+M213+M223+M228+M127+M181</f>
        <v>353807619.68</v>
      </c>
      <c r="N233" s="5">
        <f>N13+N20+N26+N46+N51+N57+N73+N79+N85+N92+N97+N102+N107+N123+N125+N139+N149+N168+N175+N188+N196+N213+N223+N228+N127</f>
        <v>350363063.05</v>
      </c>
      <c r="O233" s="5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2:26" ht="12">
      <c r="B234" s="87"/>
      <c r="C234" s="87"/>
      <c r="D234" s="88"/>
      <c r="E234" s="25"/>
      <c r="G234" s="89"/>
      <c r="H234" s="89"/>
      <c r="L234" s="24">
        <v>369742637.54</v>
      </c>
      <c r="M234" s="24">
        <v>353807619.68</v>
      </c>
      <c r="N234" s="24">
        <v>350363063.05</v>
      </c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2:26" ht="12">
      <c r="B235" s="87"/>
      <c r="C235" s="87"/>
      <c r="D235" s="88"/>
      <c r="E235" s="25"/>
      <c r="G235" s="89"/>
      <c r="H235" s="89"/>
      <c r="K235" s="49"/>
      <c r="L235" s="24">
        <f>L234-L233</f>
        <v>0</v>
      </c>
      <c r="M235" s="24">
        <f>M234-M233</f>
        <v>0</v>
      </c>
      <c r="N235" s="24">
        <f>N234-N233</f>
        <v>0</v>
      </c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2:26" ht="12">
      <c r="B236" s="87"/>
      <c r="C236" s="87"/>
      <c r="D236" s="88"/>
      <c r="E236" s="25"/>
      <c r="G236" s="89"/>
      <c r="H236" s="89"/>
      <c r="L236" s="24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2:26" ht="12">
      <c r="B237" s="87"/>
      <c r="C237" s="87"/>
      <c r="D237" s="88"/>
      <c r="E237" s="25"/>
      <c r="G237" s="89"/>
      <c r="H237" s="89"/>
      <c r="K237" s="24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2:26" ht="12">
      <c r="B238" s="87"/>
      <c r="C238" s="87"/>
      <c r="D238" s="88"/>
      <c r="E238" s="25"/>
      <c r="G238" s="89"/>
      <c r="H238" s="89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2:26" ht="12">
      <c r="B239" s="87"/>
      <c r="C239" s="87"/>
      <c r="D239" s="88"/>
      <c r="E239" s="25"/>
      <c r="G239" s="89"/>
      <c r="H239" s="89"/>
      <c r="L239" s="24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3:14" ht="12">
      <c r="M240" s="24"/>
      <c r="N240" s="24"/>
    </row>
  </sheetData>
  <sheetProtection/>
  <mergeCells count="160">
    <mergeCell ref="A64:B66"/>
    <mergeCell ref="C64:F66"/>
    <mergeCell ref="A67:B69"/>
    <mergeCell ref="C67:F69"/>
    <mergeCell ref="D43:F45"/>
    <mergeCell ref="A135:C137"/>
    <mergeCell ref="D135:F137"/>
    <mergeCell ref="A141:C143"/>
    <mergeCell ref="D141:F143"/>
    <mergeCell ref="A183:B185"/>
    <mergeCell ref="D183:F185"/>
    <mergeCell ref="C183:C185"/>
    <mergeCell ref="B175:E175"/>
    <mergeCell ref="A177:B179"/>
    <mergeCell ref="C164:F166"/>
    <mergeCell ref="A40:B42"/>
    <mergeCell ref="C40:C42"/>
    <mergeCell ref="D40:F42"/>
    <mergeCell ref="A43:B45"/>
    <mergeCell ref="C43:C45"/>
    <mergeCell ref="L1:Z3"/>
    <mergeCell ref="D31:F33"/>
    <mergeCell ref="A34:B36"/>
    <mergeCell ref="C34:C36"/>
    <mergeCell ref="D34:F36"/>
    <mergeCell ref="A31:B33"/>
    <mergeCell ref="C31:C33"/>
    <mergeCell ref="A37:B39"/>
    <mergeCell ref="C37:C39"/>
    <mergeCell ref="D37:F39"/>
    <mergeCell ref="B5:Z5"/>
    <mergeCell ref="B20:E20"/>
    <mergeCell ref="H7:H9"/>
    <mergeCell ref="B13:E13"/>
    <mergeCell ref="I7:I9"/>
    <mergeCell ref="B4:Z4"/>
    <mergeCell ref="A230:C232"/>
    <mergeCell ref="D230:F232"/>
    <mergeCell ref="A199:B201"/>
    <mergeCell ref="A217:C219"/>
    <mergeCell ref="D217:F219"/>
    <mergeCell ref="D208:F210"/>
    <mergeCell ref="A205:B207"/>
    <mergeCell ref="A53:B55"/>
    <mergeCell ref="D199:F201"/>
    <mergeCell ref="B228:E228"/>
    <mergeCell ref="A225:C227"/>
    <mergeCell ref="D225:F227"/>
    <mergeCell ref="A202:B204"/>
    <mergeCell ref="C202:C204"/>
    <mergeCell ref="D202:F204"/>
    <mergeCell ref="A211:Z211"/>
    <mergeCell ref="B223:E223"/>
    <mergeCell ref="A220:C222"/>
    <mergeCell ref="D220:F222"/>
    <mergeCell ref="A193:B195"/>
    <mergeCell ref="C193:C195"/>
    <mergeCell ref="D193:F195"/>
    <mergeCell ref="B196:E196"/>
    <mergeCell ref="A186:Z186"/>
    <mergeCell ref="C70:F72"/>
    <mergeCell ref="B139:E139"/>
    <mergeCell ref="C177:F179"/>
    <mergeCell ref="A187:Z187"/>
    <mergeCell ref="B188:E188"/>
    <mergeCell ref="C199:C201"/>
    <mergeCell ref="B213:E213"/>
    <mergeCell ref="D205:F207"/>
    <mergeCell ref="A208:B210"/>
    <mergeCell ref="C208:C210"/>
    <mergeCell ref="A212:Z212"/>
    <mergeCell ref="C205:C207"/>
    <mergeCell ref="A190:B192"/>
    <mergeCell ref="C190:C192"/>
    <mergeCell ref="D190:F192"/>
    <mergeCell ref="B181:E181"/>
    <mergeCell ref="A180:N180"/>
    <mergeCell ref="A110:B112"/>
    <mergeCell ref="A167:N167"/>
    <mergeCell ref="B168:E168"/>
    <mergeCell ref="A172:B174"/>
    <mergeCell ref="C172:F174"/>
    <mergeCell ref="A161:B163"/>
    <mergeCell ref="B127:E127"/>
    <mergeCell ref="A99:C101"/>
    <mergeCell ref="D99:F101"/>
    <mergeCell ref="B102:E102"/>
    <mergeCell ref="A119:B121"/>
    <mergeCell ref="A147:Z147"/>
    <mergeCell ref="A113:B115"/>
    <mergeCell ref="C113:F115"/>
    <mergeCell ref="C110:F112"/>
    <mergeCell ref="C116:F118"/>
    <mergeCell ref="B107:E107"/>
    <mergeCell ref="C89:F91"/>
    <mergeCell ref="A164:B166"/>
    <mergeCell ref="A122:Z122"/>
    <mergeCell ref="B123:E123"/>
    <mergeCell ref="A132:C134"/>
    <mergeCell ref="D132:F134"/>
    <mergeCell ref="A148:Z148"/>
    <mergeCell ref="B149:E149"/>
    <mergeCell ref="A155:B157"/>
    <mergeCell ref="B97:E97"/>
    <mergeCell ref="B79:E79"/>
    <mergeCell ref="A82:B84"/>
    <mergeCell ref="C82:F84"/>
    <mergeCell ref="C119:F121"/>
    <mergeCell ref="A116:B118"/>
    <mergeCell ref="B92:E92"/>
    <mergeCell ref="A94:B96"/>
    <mergeCell ref="C94:F96"/>
    <mergeCell ref="B85:E85"/>
    <mergeCell ref="A89:B91"/>
    <mergeCell ref="A48:B50"/>
    <mergeCell ref="C48:C50"/>
    <mergeCell ref="D48:F50"/>
    <mergeCell ref="B51:E51"/>
    <mergeCell ref="C53:F55"/>
    <mergeCell ref="B73:E73"/>
    <mergeCell ref="A59:B61"/>
    <mergeCell ref="C59:F61"/>
    <mergeCell ref="A104:B106"/>
    <mergeCell ref="C104:F106"/>
    <mergeCell ref="B57:E57"/>
    <mergeCell ref="A70:B72"/>
    <mergeCell ref="A11:Z11"/>
    <mergeCell ref="A12:Z12"/>
    <mergeCell ref="B26:E26"/>
    <mergeCell ref="A76:B78"/>
    <mergeCell ref="C76:F78"/>
    <mergeCell ref="B46:E46"/>
    <mergeCell ref="J7:J9"/>
    <mergeCell ref="K7:N7"/>
    <mergeCell ref="G7:G9"/>
    <mergeCell ref="O7:Z7"/>
    <mergeCell ref="K8:K9"/>
    <mergeCell ref="L8:N8"/>
    <mergeCell ref="O8:R8"/>
    <mergeCell ref="S8:V8"/>
    <mergeCell ref="B6:G6"/>
    <mergeCell ref="A56:Z56"/>
    <mergeCell ref="B125:E125"/>
    <mergeCell ref="A129:C131"/>
    <mergeCell ref="D129:F131"/>
    <mergeCell ref="L6:N6"/>
    <mergeCell ref="A7:A9"/>
    <mergeCell ref="B7:B9"/>
    <mergeCell ref="C7:C9"/>
    <mergeCell ref="E7:E9"/>
    <mergeCell ref="D7:D9"/>
    <mergeCell ref="C161:F163"/>
    <mergeCell ref="A138:Z138"/>
    <mergeCell ref="A144:C146"/>
    <mergeCell ref="D144:F146"/>
    <mergeCell ref="C155:F157"/>
    <mergeCell ref="A158:B160"/>
    <mergeCell ref="C158:F160"/>
    <mergeCell ref="W8:Z8"/>
    <mergeCell ref="F7:F9"/>
  </mergeCells>
  <printOptions horizontalCentered="1"/>
  <pageMargins left="0.2362204724409449" right="0.2362204724409449" top="0.6692913385826772" bottom="0.5905511811023623" header="0.31496062992125984" footer="0.2755905511811024"/>
  <pageSetup fitToWidth="0" horizontalDpi="600" verticalDpi="600" orientation="landscape" paperSize="9" scale="36" r:id="rId1"/>
  <headerFooter>
    <oddFooter>&amp;C&amp;P</oddFooter>
  </headerFooter>
  <rowBreaks count="8" manualBreakCount="8">
    <brk id="21" max="25" man="1"/>
    <brk id="47" max="25" man="1"/>
    <brk id="74" max="25" man="1"/>
    <brk id="101" max="25" man="1"/>
    <brk id="127" max="25" man="1"/>
    <brk id="150" max="25" man="1"/>
    <brk id="176" max="25" man="1"/>
    <brk id="21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Петрушкина</cp:lastModifiedBy>
  <cp:lastPrinted>2021-06-29T12:26:34Z</cp:lastPrinted>
  <dcterms:created xsi:type="dcterms:W3CDTF">2014-01-15T08:37:28Z</dcterms:created>
  <dcterms:modified xsi:type="dcterms:W3CDTF">2021-06-29T12:27:33Z</dcterms:modified>
  <cp:category/>
  <cp:version/>
  <cp:contentType/>
  <cp:contentStatus/>
</cp:coreProperties>
</file>