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'Лист1'!$A$1:$J$82</definedName>
  </definedNames>
  <calcPr fullCalcOnLoad="1"/>
</workbook>
</file>

<file path=xl/sharedStrings.xml><?xml version="1.0" encoding="utf-8"?>
<sst xmlns="http://schemas.openxmlformats.org/spreadsheetml/2006/main" count="279" uniqueCount="58">
  <si>
    <t>Ресурсное обеспечение реализации муниципальной программы за счет средств бюджета МР «Троицко-Печорский»</t>
  </si>
  <si>
    <t xml:space="preserve">   Статус    </t>
  </si>
  <si>
    <t>Наименование муниципальной программы,  подпрограммы муниципальной программы</t>
  </si>
  <si>
    <t xml:space="preserve">Ответственный  исполнитель, соисполнители, куратор    </t>
  </si>
  <si>
    <t xml:space="preserve">  Код бюджетной  классификации  </t>
  </si>
  <si>
    <t>ГРБС</t>
  </si>
  <si>
    <t>Рз,  Пр</t>
  </si>
  <si>
    <t>ЦЦСР</t>
  </si>
  <si>
    <t>ВВР</t>
  </si>
  <si>
    <t xml:space="preserve">Муниципальная программа    </t>
  </si>
  <si>
    <t>Муниципальная программа муниципального образования муниципальный район «Троицко-Печорский» «Развитие образования»</t>
  </si>
  <si>
    <t xml:space="preserve">Всего         </t>
  </si>
  <si>
    <t xml:space="preserve"> X  </t>
  </si>
  <si>
    <t xml:space="preserve"> X </t>
  </si>
  <si>
    <t>Управление образования</t>
  </si>
  <si>
    <t xml:space="preserve">Подпрограмма 1 .         </t>
  </si>
  <si>
    <t>Всего</t>
  </si>
  <si>
    <t xml:space="preserve">Подпрограмма 2 .         </t>
  </si>
  <si>
    <t xml:space="preserve">Подпрограмма 3 .         </t>
  </si>
  <si>
    <t xml:space="preserve">Подпрограмма 4 .         </t>
  </si>
  <si>
    <t>ЗАДАЧА 2.Повышение качества дополнительного образования</t>
  </si>
  <si>
    <t>ЗАДАЧА 1. Обеспечение  доступности  дополнительного образования</t>
  </si>
  <si>
    <t xml:space="preserve">    Расходы ( руб.), годы    </t>
  </si>
  <si>
    <t xml:space="preserve"> "Обеспечение реализации муниципальной программы"</t>
  </si>
  <si>
    <t>"Оздоровление, отдых детей и трудоустройство подростков"</t>
  </si>
  <si>
    <t>ЗАДАЧА 1.  "Оздоровление, отдых детей и трудоустройство подростков"</t>
  </si>
  <si>
    <t>"Дополнительное образование"</t>
  </si>
  <si>
    <t xml:space="preserve">«Развитие системы дошкольного и общего образования» </t>
  </si>
  <si>
    <t>ЗАДАЧА 2.Обеспечение  качества дошкольного и общего образования.</t>
  </si>
  <si>
    <t xml:space="preserve">2.1. Организация досуговой деятельности с обучающимися и воспитанниками     </t>
  </si>
  <si>
    <t>1.1.Оказание муниципальных услуг организациями дополнительного  образования</t>
  </si>
  <si>
    <t xml:space="preserve"> 1.1 Организация трудоустройства обучающихся</t>
  </si>
  <si>
    <t>1.2.Оказание муниципальных услуг организациями дошкольного образования</t>
  </si>
  <si>
    <t xml:space="preserve">1.3.Оказание муниципальных услуг общеобразовательными организациями </t>
  </si>
  <si>
    <t xml:space="preserve">ЗАДАЧА 1. Обеспечение  доступности  дошкольного и общего  образования. </t>
  </si>
  <si>
    <t xml:space="preserve"> 1.4. Реализация постановления «О реализации мер по привлечению специалистов для работы в  учреждениях, финансируемых  из бюджета муниципального района «Троицко – Печорский»</t>
  </si>
  <si>
    <t xml:space="preserve">2.2. Предоставление льготы по родительской плате, взымаемой за присмотр и уход за детьми в образовательных организациях, реализующих  общеобразовательную программу дошкольного образования, отдельным категориям семей, имеющих детей дошкольного возраста.                                                       </t>
  </si>
  <si>
    <t>2.5.Реализация постановления "О поддержке одаренных и талантливых детей и молодежи на территории муниципального района "Троицко-Печорский"</t>
  </si>
  <si>
    <t>ЗАДАЧА 1.Обеспечение деятельности подведомственных организаций</t>
  </si>
  <si>
    <t xml:space="preserve"> Основное мероприятие 1.1. Обеспечение деятельности подведомственных организаций</t>
  </si>
  <si>
    <t>ЗАДАЧА 3. Развитие кадровых ресурсов</t>
  </si>
  <si>
    <t xml:space="preserve"> Основное мероприятие 3.1. Развитие профессионального мастерства педагогов  образовательных организаций.</t>
  </si>
  <si>
    <t>1.5. Реализация постановления "Об организации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"Троицко-Печорский"</t>
  </si>
  <si>
    <t>Отдел промышленности, сторительства и ЖКХ администрации муниципального района "Троицко-Печорский"</t>
  </si>
  <si>
    <t>1.1.Основное  мероприятие. 
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</si>
  <si>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 xml:space="preserve"> 2.3. Укрепление материально-технической базы и создание безопасных условий в муниципальных образовательных организациях</t>
  </si>
  <si>
    <t>2.4.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</si>
  <si>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2.6 Основное мероприятие. Строительство и реконструкция организаций дошкольного и общего образования</t>
  </si>
  <si>
    <t>2.2.Осуществление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</si>
  <si>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1.2.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</si>
  <si>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2.7.Основное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</si>
  <si>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2.8.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</si>
  <si>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 xml:space="preserve">2.1.Укрепление материально-технической базы и создание безопасных условий в муниципальных образовательных организациях </t>
  </si>
  <si>
    <t>1.2. Обеспечение оздоровления и отдыха детей на территории муниципального района "Троицко-Печорский"</t>
  </si>
  <si>
    <t>2.9. Основное мероприятие. Строительство объектов социальной феры в сельской местности</t>
  </si>
  <si>
    <t>1.3.Мероприятие по проведению оздоровительной кампании детей</t>
  </si>
  <si>
    <t>"Таблица 5</t>
  </si>
  <si>
    <t xml:space="preserve">Приложение 1
к изменениям, вносимым в постановление администрации муниципального района
 «Троицко – Печорский» от 24.12.2013 г. № 12/1416 «Об утверждении муниципальной
программы «Развитие образования»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</si>
</sst>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0.0000"/>
    <numFmt numFmtId="183" formatCode="0.00000"/>
    <numFmt numFmtId="184" formatCode="0.000"/>
    <numFmt numFmtId="185" formatCode="0.0"/>
    <numFmt numFmtId="18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4" fontId="0" fillId="33" borderId="0" xfId="0" applyNumberForma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44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4" fontId="44" fillId="33" borderId="0" xfId="0" applyNumberFormat="1" applyFont="1" applyFill="1" applyBorder="1" applyAlignment="1">
      <alignment horizontal="right"/>
    </xf>
    <xf numFmtId="1" fontId="46" fillId="33" borderId="11" xfId="0" applyNumberFormat="1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3" fontId="46" fillId="33" borderId="10" xfId="0" applyNumberFormat="1" applyFont="1" applyFill="1" applyBorder="1" applyAlignment="1">
      <alignment horizontal="center" vertical="top" wrapText="1"/>
    </xf>
    <xf numFmtId="4" fontId="47" fillId="33" borderId="11" xfId="0" applyNumberFormat="1" applyFont="1" applyFill="1" applyBorder="1" applyAlignment="1">
      <alignment horizontal="right" vertical="top" wrapText="1"/>
    </xf>
    <xf numFmtId="4" fontId="46" fillId="33" borderId="11" xfId="0" applyNumberFormat="1" applyFont="1" applyFill="1" applyBorder="1" applyAlignment="1">
      <alignment horizontal="right" vertical="top" wrapText="1"/>
    </xf>
    <xf numFmtId="4" fontId="46" fillId="33" borderId="11" xfId="0" applyNumberFormat="1" applyFont="1" applyFill="1" applyBorder="1" applyAlignment="1">
      <alignment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vertical="top" wrapText="1"/>
    </xf>
    <xf numFmtId="0" fontId="46" fillId="33" borderId="11" xfId="0" applyFont="1" applyFill="1" applyBorder="1" applyAlignment="1">
      <alignment horizontal="left" vertical="top" wrapText="1"/>
    </xf>
    <xf numFmtId="4" fontId="44" fillId="33" borderId="11" xfId="0" applyNumberFormat="1" applyFont="1" applyFill="1" applyBorder="1" applyAlignment="1">
      <alignment horizontal="right" vertical="top" wrapText="1"/>
    </xf>
    <xf numFmtId="4" fontId="44" fillId="33" borderId="11" xfId="0" applyNumberFormat="1" applyFont="1" applyFill="1" applyBorder="1" applyAlignment="1">
      <alignment vertical="top" wrapText="1"/>
    </xf>
    <xf numFmtId="4" fontId="48" fillId="33" borderId="11" xfId="0" applyNumberFormat="1" applyFont="1" applyFill="1" applyBorder="1" applyAlignment="1">
      <alignment horizontal="right" vertical="top" wrapText="1"/>
    </xf>
    <xf numFmtId="4" fontId="48" fillId="33" borderId="11" xfId="0" applyNumberFormat="1" applyFont="1" applyFill="1" applyBorder="1" applyAlignment="1">
      <alignment vertical="top" wrapText="1"/>
    </xf>
    <xf numFmtId="0" fontId="44" fillId="33" borderId="11" xfId="0" applyFont="1" applyFill="1" applyBorder="1" applyAlignment="1">
      <alignment horizontal="right"/>
    </xf>
    <xf numFmtId="0" fontId="45" fillId="33" borderId="11" xfId="0" applyFont="1" applyFill="1" applyBorder="1" applyAlignment="1">
      <alignment/>
    </xf>
    <xf numFmtId="4" fontId="45" fillId="33" borderId="11" xfId="0" applyNumberFormat="1" applyFont="1" applyFill="1" applyBorder="1" applyAlignment="1">
      <alignment/>
    </xf>
    <xf numFmtId="4" fontId="49" fillId="33" borderId="11" xfId="0" applyNumberFormat="1" applyFont="1" applyFill="1" applyBorder="1" applyAlignment="1">
      <alignment horizontal="right" vertical="top" wrapText="1"/>
    </xf>
    <xf numFmtId="4" fontId="3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16" fontId="44" fillId="33" borderId="12" xfId="0" applyNumberFormat="1" applyFont="1" applyFill="1" applyBorder="1" applyAlignment="1">
      <alignment horizontal="left" vertical="top" wrapText="1"/>
    </xf>
    <xf numFmtId="16" fontId="44" fillId="33" borderId="13" xfId="0" applyNumberFormat="1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top" wrapText="1"/>
    </xf>
    <xf numFmtId="16" fontId="44" fillId="33" borderId="11" xfId="0" applyNumberFormat="1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 wrapText="1"/>
    </xf>
    <xf numFmtId="4" fontId="46" fillId="33" borderId="14" xfId="0" applyNumberFormat="1" applyFont="1" applyFill="1" applyBorder="1" applyAlignment="1">
      <alignment horizontal="center" vertical="top" wrapText="1"/>
    </xf>
    <xf numFmtId="4" fontId="46" fillId="33" borderId="15" xfId="0" applyNumberFormat="1" applyFont="1" applyFill="1" applyBorder="1" applyAlignment="1">
      <alignment horizontal="center" vertical="top" wrapText="1"/>
    </xf>
    <xf numFmtId="4" fontId="46" fillId="33" borderId="16" xfId="0" applyNumberFormat="1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left" vertical="top" wrapText="1"/>
    </xf>
    <xf numFmtId="4" fontId="44" fillId="33" borderId="0" xfId="0" applyNumberFormat="1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2"/>
  <sheetViews>
    <sheetView tabSelected="1" view="pageBreakPreview" zoomScale="74" zoomScaleNormal="78" zoomScaleSheetLayoutView="74" workbookViewId="0" topLeftCell="A31">
      <selection activeCell="B1" sqref="B1"/>
    </sheetView>
  </sheetViews>
  <sheetFormatPr defaultColWidth="9.140625" defaultRowHeight="15" outlineLevelCol="2"/>
  <cols>
    <col min="1" max="1" width="66.00390625" style="26" customWidth="1"/>
    <col min="2" max="2" width="40.57421875" style="26" customWidth="1"/>
    <col min="3" max="3" width="43.421875" style="26" customWidth="1"/>
    <col min="4" max="7" width="9.140625" style="26" hidden="1" customWidth="1" outlineLevel="2"/>
    <col min="8" max="8" width="19.28125" style="27" customWidth="1" collapsed="1"/>
    <col min="9" max="9" width="20.28125" style="27" customWidth="1"/>
    <col min="10" max="10" width="20.8515625" style="27" customWidth="1"/>
    <col min="11" max="11" width="22.140625" style="1" customWidth="1"/>
    <col min="12" max="12" width="16.140625" style="1" customWidth="1"/>
    <col min="13" max="13" width="17.57421875" style="1" customWidth="1"/>
    <col min="14" max="14" width="27.421875" style="1" customWidth="1"/>
    <col min="15" max="15" width="21.8515625" style="1" customWidth="1"/>
    <col min="16" max="52" width="9.140625" style="1" customWidth="1"/>
    <col min="53" max="16384" width="9.140625" style="3" customWidth="1"/>
  </cols>
  <sheetData>
    <row r="1" spans="1:10" s="1" customFormat="1" ht="162" customHeight="1">
      <c r="A1" s="8"/>
      <c r="B1" s="9"/>
      <c r="C1" s="9"/>
      <c r="D1" s="9"/>
      <c r="E1" s="9"/>
      <c r="F1" s="9"/>
      <c r="G1" s="9"/>
      <c r="H1" s="71" t="s">
        <v>57</v>
      </c>
      <c r="I1" s="71"/>
      <c r="J1" s="71"/>
    </row>
    <row r="2" spans="1:10" s="1" customFormat="1" ht="18" customHeight="1">
      <c r="A2" s="8"/>
      <c r="B2" s="9"/>
      <c r="C2" s="9"/>
      <c r="D2" s="9"/>
      <c r="E2" s="9"/>
      <c r="F2" s="9"/>
      <c r="G2" s="9"/>
      <c r="H2" s="10"/>
      <c r="I2" s="9"/>
      <c r="J2" s="11" t="s">
        <v>56</v>
      </c>
    </row>
    <row r="3" spans="1:10" s="1" customFormat="1" ht="18.75" hidden="1">
      <c r="A3" s="8"/>
      <c r="B3" s="9"/>
      <c r="C3" s="9"/>
      <c r="D3" s="9"/>
      <c r="E3" s="9"/>
      <c r="F3" s="9"/>
      <c r="G3" s="9"/>
      <c r="H3" s="10"/>
      <c r="I3" s="10"/>
      <c r="J3" s="10"/>
    </row>
    <row r="4" spans="1:10" s="1" customFormat="1" ht="18.75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s="1" customFormat="1" ht="18.75" customHeight="1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s="1" customFormat="1" ht="18.75" customHeight="1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52" s="2" customFormat="1" ht="36" customHeight="1">
      <c r="A7" s="54" t="s">
        <v>1</v>
      </c>
      <c r="B7" s="54" t="s">
        <v>2</v>
      </c>
      <c r="C7" s="54" t="s">
        <v>3</v>
      </c>
      <c r="D7" s="54" t="s">
        <v>4</v>
      </c>
      <c r="E7" s="54"/>
      <c r="F7" s="54"/>
      <c r="G7" s="54"/>
      <c r="H7" s="62" t="s">
        <v>22</v>
      </c>
      <c r="I7" s="63"/>
      <c r="J7" s="6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10" ht="22.5" customHeight="1">
      <c r="A8" s="54"/>
      <c r="B8" s="54"/>
      <c r="C8" s="54"/>
      <c r="D8" s="33" t="s">
        <v>5</v>
      </c>
      <c r="E8" s="33" t="s">
        <v>6</v>
      </c>
      <c r="F8" s="33" t="s">
        <v>7</v>
      </c>
      <c r="G8" s="33" t="s">
        <v>8</v>
      </c>
      <c r="H8" s="12">
        <v>2015</v>
      </c>
      <c r="I8" s="12">
        <v>2016</v>
      </c>
      <c r="J8" s="12">
        <v>2017</v>
      </c>
    </row>
    <row r="9" spans="1:10" ht="18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4">
        <v>9</v>
      </c>
      <c r="I9" s="14">
        <v>10</v>
      </c>
      <c r="J9" s="14">
        <v>10</v>
      </c>
    </row>
    <row r="10" spans="1:11" ht="41.25" customHeight="1">
      <c r="A10" s="59" t="s">
        <v>9</v>
      </c>
      <c r="B10" s="59" t="s">
        <v>10</v>
      </c>
      <c r="C10" s="36" t="s">
        <v>11</v>
      </c>
      <c r="D10" s="36" t="s">
        <v>12</v>
      </c>
      <c r="E10" s="36" t="s">
        <v>13</v>
      </c>
      <c r="F10" s="36" t="s">
        <v>12</v>
      </c>
      <c r="G10" s="36" t="s">
        <v>13</v>
      </c>
      <c r="H10" s="15">
        <f>H13+H53+H65+H75</f>
        <v>287809269</v>
      </c>
      <c r="I10" s="15">
        <f>I13+I53+I65+I75</f>
        <v>382918700</v>
      </c>
      <c r="J10" s="15">
        <f>J13+J53+J65+J75</f>
        <v>247494000</v>
      </c>
      <c r="K10" s="4"/>
    </row>
    <row r="11" spans="1:11" ht="78.75" customHeight="1">
      <c r="A11" s="59"/>
      <c r="B11" s="59"/>
      <c r="C11" s="36" t="s">
        <v>43</v>
      </c>
      <c r="D11" s="36"/>
      <c r="E11" s="36" t="s">
        <v>13</v>
      </c>
      <c r="F11" s="36" t="s">
        <v>12</v>
      </c>
      <c r="G11" s="36" t="s">
        <v>13</v>
      </c>
      <c r="H11" s="15">
        <f>H14</f>
        <v>1000000</v>
      </c>
      <c r="I11" s="15">
        <f>I14</f>
        <v>121052600</v>
      </c>
      <c r="J11" s="15">
        <f>J14</f>
        <v>0</v>
      </c>
      <c r="K11" s="4"/>
    </row>
    <row r="12" spans="1:11" ht="41.25" customHeight="1">
      <c r="A12" s="59"/>
      <c r="B12" s="59"/>
      <c r="C12" s="36" t="s">
        <v>14</v>
      </c>
      <c r="D12" s="36"/>
      <c r="E12" s="36" t="s">
        <v>13</v>
      </c>
      <c r="F12" s="36" t="s">
        <v>12</v>
      </c>
      <c r="G12" s="36" t="s">
        <v>13</v>
      </c>
      <c r="H12" s="15">
        <f>H15+H54+H66+H76</f>
        <v>286809269</v>
      </c>
      <c r="I12" s="15">
        <f>I15+I54+I66+I76</f>
        <v>261866100</v>
      </c>
      <c r="J12" s="15">
        <f>J15+J54+J66+J76</f>
        <v>247494000</v>
      </c>
      <c r="K12" s="4"/>
    </row>
    <row r="13" spans="1:52" s="31" customFormat="1" ht="41.25" customHeight="1">
      <c r="A13" s="57" t="s">
        <v>15</v>
      </c>
      <c r="B13" s="57" t="s">
        <v>27</v>
      </c>
      <c r="C13" s="35" t="s">
        <v>11</v>
      </c>
      <c r="D13" s="35"/>
      <c r="E13" s="35" t="s">
        <v>13</v>
      </c>
      <c r="F13" s="35" t="s">
        <v>12</v>
      </c>
      <c r="G13" s="35" t="s">
        <v>13</v>
      </c>
      <c r="H13" s="28">
        <f>H16+H28+H49</f>
        <v>256394705</v>
      </c>
      <c r="I13" s="28">
        <f>I16+I28+I49</f>
        <v>357020103</v>
      </c>
      <c r="J13" s="28">
        <f>J16+J28+J49</f>
        <v>225246691</v>
      </c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s="31" customFormat="1" ht="79.5" customHeight="1">
      <c r="A14" s="57"/>
      <c r="B14" s="57"/>
      <c r="C14" s="36" t="s">
        <v>43</v>
      </c>
      <c r="D14" s="35"/>
      <c r="E14" s="35"/>
      <c r="F14" s="35"/>
      <c r="G14" s="35"/>
      <c r="H14" s="28">
        <f>H29</f>
        <v>1000000</v>
      </c>
      <c r="I14" s="28">
        <f>I29</f>
        <v>121052600</v>
      </c>
      <c r="J14" s="28">
        <f>J29</f>
        <v>0</v>
      </c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s="31" customFormat="1" ht="41.25" customHeight="1">
      <c r="A15" s="57"/>
      <c r="B15" s="57"/>
      <c r="C15" s="35" t="s">
        <v>14</v>
      </c>
      <c r="D15" s="35"/>
      <c r="E15" s="35" t="s">
        <v>13</v>
      </c>
      <c r="F15" s="35" t="s">
        <v>12</v>
      </c>
      <c r="G15" s="35" t="s">
        <v>13</v>
      </c>
      <c r="H15" s="28">
        <f>H17+H30+H50</f>
        <v>255394705</v>
      </c>
      <c r="I15" s="28">
        <f>I17+I30+I50</f>
        <v>235967503</v>
      </c>
      <c r="J15" s="28">
        <f>J17+J30+J50</f>
        <v>225246691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10" ht="41.25" customHeight="1">
      <c r="A16" s="58" t="s">
        <v>34</v>
      </c>
      <c r="B16" s="54"/>
      <c r="C16" s="33" t="s">
        <v>11</v>
      </c>
      <c r="D16" s="33"/>
      <c r="E16" s="33" t="s">
        <v>13</v>
      </c>
      <c r="F16" s="33" t="s">
        <v>12</v>
      </c>
      <c r="G16" s="33" t="s">
        <v>13</v>
      </c>
      <c r="H16" s="16">
        <f>H17</f>
        <v>225350614</v>
      </c>
      <c r="I16" s="16">
        <f>I17</f>
        <v>220251300</v>
      </c>
      <c r="J16" s="16">
        <f>J17</f>
        <v>210834900</v>
      </c>
    </row>
    <row r="17" spans="1:10" ht="27.75" customHeight="1">
      <c r="A17" s="41"/>
      <c r="B17" s="54"/>
      <c r="C17" s="33" t="s">
        <v>14</v>
      </c>
      <c r="D17" s="33"/>
      <c r="E17" s="33" t="s">
        <v>13</v>
      </c>
      <c r="F17" s="33" t="s">
        <v>12</v>
      </c>
      <c r="G17" s="33" t="s">
        <v>13</v>
      </c>
      <c r="H17" s="16">
        <f>H19+H21+H23+H25+H27</f>
        <v>225350614</v>
      </c>
      <c r="I17" s="16">
        <f>I19+I21+I23+I25+I27</f>
        <v>220251300</v>
      </c>
      <c r="J17" s="16">
        <f>J19+J21+J23+J25+J27</f>
        <v>210834900</v>
      </c>
    </row>
    <row r="18" spans="1:10" ht="25.5" customHeight="1">
      <c r="A18" s="40" t="s">
        <v>44</v>
      </c>
      <c r="B18" s="54"/>
      <c r="C18" s="33" t="s">
        <v>11</v>
      </c>
      <c r="D18" s="33"/>
      <c r="E18" s="33" t="s">
        <v>13</v>
      </c>
      <c r="F18" s="33" t="s">
        <v>12</v>
      </c>
      <c r="G18" s="33" t="s">
        <v>13</v>
      </c>
      <c r="H18" s="16">
        <f>H19</f>
        <v>163592000</v>
      </c>
      <c r="I18" s="16">
        <f>I19</f>
        <v>174611200</v>
      </c>
      <c r="J18" s="16">
        <f>J19</f>
        <v>174611200</v>
      </c>
    </row>
    <row r="19" spans="1:11" ht="57" customHeight="1">
      <c r="A19" s="41"/>
      <c r="B19" s="54"/>
      <c r="C19" s="33" t="s">
        <v>14</v>
      </c>
      <c r="D19" s="33"/>
      <c r="E19" s="33" t="s">
        <v>13</v>
      </c>
      <c r="F19" s="33" t="s">
        <v>12</v>
      </c>
      <c r="G19" s="33" t="s">
        <v>13</v>
      </c>
      <c r="H19" s="16">
        <f>172016400-8424400</f>
        <v>163592000</v>
      </c>
      <c r="I19" s="16">
        <v>174611200</v>
      </c>
      <c r="J19" s="16">
        <v>174611200</v>
      </c>
      <c r="K19" s="4"/>
    </row>
    <row r="20" spans="1:10" ht="30.75" customHeight="1">
      <c r="A20" s="40" t="s">
        <v>32</v>
      </c>
      <c r="B20" s="54"/>
      <c r="C20" s="33" t="s">
        <v>11</v>
      </c>
      <c r="D20" s="33"/>
      <c r="E20" s="33" t="s">
        <v>13</v>
      </c>
      <c r="F20" s="33" t="s">
        <v>12</v>
      </c>
      <c r="G20" s="33" t="s">
        <v>13</v>
      </c>
      <c r="H20" s="16">
        <f>H21</f>
        <v>8671900</v>
      </c>
      <c r="I20" s="16">
        <f>I21</f>
        <v>6638500</v>
      </c>
      <c r="J20" s="16">
        <f>J21</f>
        <v>5562000</v>
      </c>
    </row>
    <row r="21" spans="1:10" ht="24.75" customHeight="1">
      <c r="A21" s="41"/>
      <c r="B21" s="54"/>
      <c r="C21" s="33" t="s">
        <v>14</v>
      </c>
      <c r="D21" s="33"/>
      <c r="E21" s="33" t="s">
        <v>13</v>
      </c>
      <c r="F21" s="33" t="s">
        <v>12</v>
      </c>
      <c r="G21" s="33" t="s">
        <v>13</v>
      </c>
      <c r="H21" s="16">
        <f>7566900+1105000</f>
        <v>8671900</v>
      </c>
      <c r="I21" s="16">
        <v>6638500</v>
      </c>
      <c r="J21" s="16">
        <v>5562000</v>
      </c>
    </row>
    <row r="22" spans="1:10" ht="38.25" customHeight="1">
      <c r="A22" s="40" t="s">
        <v>33</v>
      </c>
      <c r="B22" s="34"/>
      <c r="C22" s="33" t="s">
        <v>11</v>
      </c>
      <c r="D22" s="33"/>
      <c r="E22" s="33"/>
      <c r="F22" s="33"/>
      <c r="G22" s="33"/>
      <c r="H22" s="16">
        <f>H23</f>
        <v>52562021</v>
      </c>
      <c r="I22" s="16">
        <f>I23</f>
        <v>38851600</v>
      </c>
      <c r="J22" s="16">
        <f>J23</f>
        <v>30531700</v>
      </c>
    </row>
    <row r="23" spans="1:10" ht="24.75" customHeight="1">
      <c r="A23" s="41"/>
      <c r="B23" s="34"/>
      <c r="C23" s="33" t="s">
        <v>14</v>
      </c>
      <c r="D23" s="33"/>
      <c r="E23" s="33"/>
      <c r="F23" s="33"/>
      <c r="G23" s="33"/>
      <c r="H23" s="16">
        <f>46569600+90000+5902421</f>
        <v>52562021</v>
      </c>
      <c r="I23" s="16">
        <v>38851600</v>
      </c>
      <c r="J23" s="16">
        <v>30531700</v>
      </c>
    </row>
    <row r="24" spans="1:10" ht="39.75" customHeight="1">
      <c r="A24" s="40" t="s">
        <v>35</v>
      </c>
      <c r="B24" s="54"/>
      <c r="C24" s="33" t="s">
        <v>11</v>
      </c>
      <c r="D24" s="33"/>
      <c r="E24" s="33" t="s">
        <v>13</v>
      </c>
      <c r="F24" s="33" t="s">
        <v>12</v>
      </c>
      <c r="G24" s="33" t="s">
        <v>13</v>
      </c>
      <c r="H24" s="16">
        <f>H25</f>
        <v>411693</v>
      </c>
      <c r="I24" s="16">
        <f>I25</f>
        <v>100000</v>
      </c>
      <c r="J24" s="16">
        <f>J25</f>
        <v>100000</v>
      </c>
    </row>
    <row r="25" spans="1:10" ht="39.75" customHeight="1">
      <c r="A25" s="41"/>
      <c r="B25" s="54"/>
      <c r="C25" s="33" t="s">
        <v>14</v>
      </c>
      <c r="D25" s="33"/>
      <c r="E25" s="33" t="s">
        <v>13</v>
      </c>
      <c r="F25" s="33" t="s">
        <v>12</v>
      </c>
      <c r="G25" s="33" t="s">
        <v>13</v>
      </c>
      <c r="H25" s="16">
        <f>150000+250000+11693</f>
        <v>411693</v>
      </c>
      <c r="I25" s="16">
        <v>100000</v>
      </c>
      <c r="J25" s="16">
        <v>100000</v>
      </c>
    </row>
    <row r="26" spans="1:10" ht="62.25" customHeight="1">
      <c r="A26" s="40" t="s">
        <v>42</v>
      </c>
      <c r="B26" s="54"/>
      <c r="C26" s="33" t="s">
        <v>11</v>
      </c>
      <c r="D26" s="33"/>
      <c r="E26" s="33" t="s">
        <v>13</v>
      </c>
      <c r="F26" s="33" t="s">
        <v>12</v>
      </c>
      <c r="G26" s="33" t="s">
        <v>13</v>
      </c>
      <c r="H26" s="16">
        <f>H27</f>
        <v>113000</v>
      </c>
      <c r="I26" s="16">
        <f>I27</f>
        <v>50000</v>
      </c>
      <c r="J26" s="16">
        <f>J27</f>
        <v>30000</v>
      </c>
    </row>
    <row r="27" spans="1:10" ht="62.25" customHeight="1">
      <c r="A27" s="41"/>
      <c r="B27" s="54"/>
      <c r="C27" s="33" t="s">
        <v>14</v>
      </c>
      <c r="D27" s="33"/>
      <c r="E27" s="33" t="s">
        <v>13</v>
      </c>
      <c r="F27" s="33" t="s">
        <v>12</v>
      </c>
      <c r="G27" s="33" t="s">
        <v>13</v>
      </c>
      <c r="H27" s="16">
        <v>113000</v>
      </c>
      <c r="I27" s="16">
        <v>50000</v>
      </c>
      <c r="J27" s="16">
        <v>30000</v>
      </c>
    </row>
    <row r="28" spans="1:10" ht="32.25" customHeight="1">
      <c r="A28" s="60" t="s">
        <v>28</v>
      </c>
      <c r="B28" s="42"/>
      <c r="C28" s="33" t="s">
        <v>16</v>
      </c>
      <c r="D28" s="33"/>
      <c r="E28" s="33" t="s">
        <v>13</v>
      </c>
      <c r="F28" s="33" t="s">
        <v>12</v>
      </c>
      <c r="G28" s="33" t="s">
        <v>13</v>
      </c>
      <c r="H28" s="16">
        <f>H31+H33+H35+H37+H39+H41+H43+H45+H47</f>
        <v>30894091</v>
      </c>
      <c r="I28" s="16">
        <f>I31+I33+I35+I37+I39+I41+I43+I45</f>
        <v>136668803</v>
      </c>
      <c r="J28" s="16">
        <f>J31+J33+J35+J37+J39+J41+J43+J45</f>
        <v>14311791</v>
      </c>
    </row>
    <row r="29" spans="1:10" ht="77.25" customHeight="1">
      <c r="A29" s="61"/>
      <c r="B29" s="43"/>
      <c r="C29" s="36" t="s">
        <v>43</v>
      </c>
      <c r="D29" s="33"/>
      <c r="E29" s="33"/>
      <c r="F29" s="33"/>
      <c r="G29" s="33"/>
      <c r="H29" s="16">
        <f>H42+H48</f>
        <v>1000000</v>
      </c>
      <c r="I29" s="16">
        <f>I42</f>
        <v>121052600</v>
      </c>
      <c r="J29" s="16">
        <f>J42</f>
        <v>0</v>
      </c>
    </row>
    <row r="30" spans="1:10" ht="29.25" customHeight="1">
      <c r="A30" s="41"/>
      <c r="B30" s="43"/>
      <c r="C30" s="33" t="s">
        <v>14</v>
      </c>
      <c r="D30" s="33"/>
      <c r="E30" s="33" t="s">
        <v>13</v>
      </c>
      <c r="F30" s="33" t="s">
        <v>12</v>
      </c>
      <c r="G30" s="33" t="s">
        <v>13</v>
      </c>
      <c r="H30" s="16">
        <f>H32+H34+H36+H38+H40+H44+H46</f>
        <v>29894091</v>
      </c>
      <c r="I30" s="16">
        <f>I32+I34+I36+I38+I40+I44+I46</f>
        <v>15616203</v>
      </c>
      <c r="J30" s="16">
        <f>J32+J34+J36+J38+J40+J44+J46</f>
        <v>14311791</v>
      </c>
    </row>
    <row r="31" spans="1:10" ht="32.25" customHeight="1">
      <c r="A31" s="40" t="s">
        <v>29</v>
      </c>
      <c r="B31" s="42"/>
      <c r="C31" s="33" t="s">
        <v>16</v>
      </c>
      <c r="D31" s="33"/>
      <c r="E31" s="33" t="s">
        <v>13</v>
      </c>
      <c r="F31" s="33" t="s">
        <v>12</v>
      </c>
      <c r="G31" s="33" t="s">
        <v>13</v>
      </c>
      <c r="H31" s="16">
        <f>H32</f>
        <v>260000</v>
      </c>
      <c r="I31" s="16">
        <f>I32</f>
        <v>200000</v>
      </c>
      <c r="J31" s="16">
        <f>J32</f>
        <v>150000</v>
      </c>
    </row>
    <row r="32" spans="1:10" ht="29.25" customHeight="1">
      <c r="A32" s="41"/>
      <c r="B32" s="43"/>
      <c r="C32" s="33" t="s">
        <v>14</v>
      </c>
      <c r="D32" s="33"/>
      <c r="E32" s="33" t="s">
        <v>13</v>
      </c>
      <c r="F32" s="33" t="s">
        <v>12</v>
      </c>
      <c r="G32" s="33" t="s">
        <v>13</v>
      </c>
      <c r="H32" s="17">
        <v>260000</v>
      </c>
      <c r="I32" s="17">
        <v>200000</v>
      </c>
      <c r="J32" s="17">
        <v>150000</v>
      </c>
    </row>
    <row r="33" spans="1:10" ht="61.5" customHeight="1">
      <c r="A33" s="40" t="s">
        <v>36</v>
      </c>
      <c r="B33" s="54"/>
      <c r="C33" s="33" t="s">
        <v>11</v>
      </c>
      <c r="D33" s="33"/>
      <c r="E33" s="33" t="s">
        <v>13</v>
      </c>
      <c r="F33" s="33" t="s">
        <v>12</v>
      </c>
      <c r="G33" s="33" t="s">
        <v>13</v>
      </c>
      <c r="H33" s="16">
        <f>H34</f>
        <v>450000</v>
      </c>
      <c r="I33" s="16">
        <f>I34</f>
        <v>300000</v>
      </c>
      <c r="J33" s="16">
        <f>J34</f>
        <v>100000</v>
      </c>
    </row>
    <row r="34" spans="1:10" ht="61.5" customHeight="1">
      <c r="A34" s="41"/>
      <c r="B34" s="54"/>
      <c r="C34" s="33" t="s">
        <v>14</v>
      </c>
      <c r="D34" s="33"/>
      <c r="E34" s="33" t="s">
        <v>13</v>
      </c>
      <c r="F34" s="33" t="s">
        <v>12</v>
      </c>
      <c r="G34" s="33" t="s">
        <v>13</v>
      </c>
      <c r="H34" s="16">
        <v>450000</v>
      </c>
      <c r="I34" s="16">
        <v>300000</v>
      </c>
      <c r="J34" s="16">
        <v>100000</v>
      </c>
    </row>
    <row r="35" spans="1:10" ht="38.25" customHeight="1">
      <c r="A35" s="45" t="s">
        <v>45</v>
      </c>
      <c r="B35" s="46"/>
      <c r="C35" s="33" t="s">
        <v>11</v>
      </c>
      <c r="D35" s="33"/>
      <c r="E35" s="33" t="s">
        <v>13</v>
      </c>
      <c r="F35" s="33" t="s">
        <v>12</v>
      </c>
      <c r="G35" s="33" t="s">
        <v>13</v>
      </c>
      <c r="H35" s="18">
        <f>H36</f>
        <v>10948555</v>
      </c>
      <c r="I35" s="18">
        <f>I36</f>
        <v>1950000</v>
      </c>
      <c r="J35" s="18">
        <f>J36</f>
        <v>515000</v>
      </c>
    </row>
    <row r="36" spans="1:10" ht="38.25" customHeight="1">
      <c r="A36" s="45"/>
      <c r="B36" s="46"/>
      <c r="C36" s="33" t="s">
        <v>14</v>
      </c>
      <c r="D36" s="33"/>
      <c r="E36" s="33" t="s">
        <v>13</v>
      </c>
      <c r="F36" s="33" t="s">
        <v>12</v>
      </c>
      <c r="G36" s="33" t="s">
        <v>13</v>
      </c>
      <c r="H36" s="19">
        <f>30000+7471248+84000+993000+132000+2500000-250000-11693</f>
        <v>10948555</v>
      </c>
      <c r="I36" s="19">
        <f>1920000+30000</f>
        <v>1950000</v>
      </c>
      <c r="J36" s="19">
        <f>485000+30000</f>
        <v>515000</v>
      </c>
    </row>
    <row r="37" spans="1:52" s="7" customFormat="1" ht="41.25" customHeight="1">
      <c r="A37" s="38" t="s">
        <v>46</v>
      </c>
      <c r="B37" s="20"/>
      <c r="C37" s="33" t="s">
        <v>11</v>
      </c>
      <c r="D37" s="20"/>
      <c r="E37" s="20"/>
      <c r="F37" s="20"/>
      <c r="G37" s="20"/>
      <c r="H37" s="18">
        <f>H38</f>
        <v>5413600</v>
      </c>
      <c r="I37" s="18">
        <f>I38</f>
        <v>0</v>
      </c>
      <c r="J37" s="18">
        <f>J38</f>
        <v>0</v>
      </c>
      <c r="K37" s="5"/>
      <c r="L37" s="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s="7" customFormat="1" ht="56.25" customHeight="1">
      <c r="A38" s="53"/>
      <c r="B38" s="20"/>
      <c r="C38" s="33" t="s">
        <v>14</v>
      </c>
      <c r="D38" s="20"/>
      <c r="E38" s="20"/>
      <c r="F38" s="20"/>
      <c r="G38" s="20"/>
      <c r="H38" s="18">
        <v>5413600</v>
      </c>
      <c r="I38" s="18">
        <v>0</v>
      </c>
      <c r="J38" s="18">
        <v>0</v>
      </c>
      <c r="K38" s="5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10" ht="37.5" customHeight="1">
      <c r="A39" s="44" t="s">
        <v>37</v>
      </c>
      <c r="B39" s="46"/>
      <c r="C39" s="33" t="s">
        <v>11</v>
      </c>
      <c r="D39" s="33"/>
      <c r="E39" s="33" t="s">
        <v>13</v>
      </c>
      <c r="F39" s="33" t="s">
        <v>12</v>
      </c>
      <c r="G39" s="33" t="s">
        <v>13</v>
      </c>
      <c r="H39" s="18">
        <f>H40</f>
        <v>110000</v>
      </c>
      <c r="I39" s="18">
        <f>I40</f>
        <v>50000</v>
      </c>
      <c r="J39" s="18">
        <f>J40</f>
        <v>50000</v>
      </c>
    </row>
    <row r="40" spans="1:10" ht="37.5" customHeight="1">
      <c r="A40" s="45"/>
      <c r="B40" s="46"/>
      <c r="C40" s="33" t="s">
        <v>14</v>
      </c>
      <c r="D40" s="33"/>
      <c r="E40" s="33" t="s">
        <v>13</v>
      </c>
      <c r="F40" s="33" t="s">
        <v>12</v>
      </c>
      <c r="G40" s="33" t="s">
        <v>13</v>
      </c>
      <c r="H40" s="19">
        <v>110000</v>
      </c>
      <c r="I40" s="19">
        <v>50000</v>
      </c>
      <c r="J40" s="19">
        <v>50000</v>
      </c>
    </row>
    <row r="41" spans="1:10" ht="41.25" customHeight="1">
      <c r="A41" s="38" t="s">
        <v>47</v>
      </c>
      <c r="B41" s="33"/>
      <c r="C41" s="33" t="s">
        <v>11</v>
      </c>
      <c r="D41" s="33"/>
      <c r="E41" s="33"/>
      <c r="F41" s="33"/>
      <c r="G41" s="33"/>
      <c r="H41" s="19">
        <f>H42</f>
        <v>0</v>
      </c>
      <c r="I41" s="19">
        <f>I42</f>
        <v>121052600</v>
      </c>
      <c r="J41" s="19">
        <f>J42</f>
        <v>0</v>
      </c>
    </row>
    <row r="42" spans="1:10" ht="81" customHeight="1">
      <c r="A42" s="39"/>
      <c r="B42" s="33"/>
      <c r="C42" s="33" t="s">
        <v>43</v>
      </c>
      <c r="D42" s="33"/>
      <c r="E42" s="33"/>
      <c r="F42" s="33"/>
      <c r="G42" s="33"/>
      <c r="H42" s="19">
        <f>6052600+115000000-6052600-115000000</f>
        <v>0</v>
      </c>
      <c r="I42" s="19">
        <f>6052600+115000000</f>
        <v>121052600</v>
      </c>
      <c r="J42" s="19">
        <v>0</v>
      </c>
    </row>
    <row r="43" spans="1:10" ht="60.75" customHeight="1">
      <c r="A43" s="38" t="s">
        <v>50</v>
      </c>
      <c r="B43" s="42"/>
      <c r="C43" s="33" t="s">
        <v>11</v>
      </c>
      <c r="D43" s="33"/>
      <c r="E43" s="33"/>
      <c r="F43" s="33"/>
      <c r="G43" s="33"/>
      <c r="H43" s="19">
        <f>H44</f>
        <v>4012100</v>
      </c>
      <c r="I43" s="19">
        <f>I44</f>
        <v>4012100</v>
      </c>
      <c r="J43" s="19">
        <f>J44</f>
        <v>4012100</v>
      </c>
    </row>
    <row r="44" spans="1:10" ht="60.75" customHeight="1">
      <c r="A44" s="39"/>
      <c r="B44" s="43"/>
      <c r="C44" s="33" t="s">
        <v>14</v>
      </c>
      <c r="D44" s="33"/>
      <c r="E44" s="33"/>
      <c r="F44" s="33"/>
      <c r="G44" s="33"/>
      <c r="H44" s="19">
        <v>4012100</v>
      </c>
      <c r="I44" s="19">
        <v>4012100</v>
      </c>
      <c r="J44" s="19">
        <v>4012100</v>
      </c>
    </row>
    <row r="45" spans="1:10" ht="72.75" customHeight="1">
      <c r="A45" s="38" t="s">
        <v>51</v>
      </c>
      <c r="B45" s="33"/>
      <c r="C45" s="33" t="s">
        <v>11</v>
      </c>
      <c r="D45" s="33"/>
      <c r="E45" s="33"/>
      <c r="F45" s="33"/>
      <c r="G45" s="33"/>
      <c r="H45" s="19">
        <f>H46</f>
        <v>8699836</v>
      </c>
      <c r="I45" s="19">
        <f>I46</f>
        <v>9104103</v>
      </c>
      <c r="J45" s="19">
        <f>J46</f>
        <v>9484691</v>
      </c>
    </row>
    <row r="46" spans="1:10" ht="72.75" customHeight="1">
      <c r="A46" s="53"/>
      <c r="B46" s="33"/>
      <c r="C46" s="33" t="s">
        <v>14</v>
      </c>
      <c r="D46" s="33"/>
      <c r="E46" s="33"/>
      <c r="F46" s="33"/>
      <c r="G46" s="33"/>
      <c r="H46" s="19">
        <v>8699836</v>
      </c>
      <c r="I46" s="19">
        <v>9104103</v>
      </c>
      <c r="J46" s="19">
        <v>9484691</v>
      </c>
    </row>
    <row r="47" spans="1:10" ht="41.25" customHeight="1">
      <c r="A47" s="38" t="s">
        <v>54</v>
      </c>
      <c r="B47" s="33"/>
      <c r="C47" s="33" t="s">
        <v>11</v>
      </c>
      <c r="D47" s="33"/>
      <c r="E47" s="33"/>
      <c r="F47" s="33"/>
      <c r="G47" s="33"/>
      <c r="H47" s="19">
        <f>H48</f>
        <v>1000000</v>
      </c>
      <c r="I47" s="19">
        <f>I48</f>
        <v>0</v>
      </c>
      <c r="J47" s="19">
        <f>J48</f>
        <v>0</v>
      </c>
    </row>
    <row r="48" spans="1:10" ht="81" customHeight="1">
      <c r="A48" s="39"/>
      <c r="B48" s="33"/>
      <c r="C48" s="33" t="s">
        <v>43</v>
      </c>
      <c r="D48" s="33"/>
      <c r="E48" s="33"/>
      <c r="F48" s="33"/>
      <c r="G48" s="33"/>
      <c r="H48" s="19">
        <v>1000000</v>
      </c>
      <c r="I48" s="19">
        <v>0</v>
      </c>
      <c r="J48" s="19">
        <v>0</v>
      </c>
    </row>
    <row r="49" spans="1:10" ht="33" customHeight="1">
      <c r="A49" s="51" t="s">
        <v>40</v>
      </c>
      <c r="B49" s="42"/>
      <c r="C49" s="33" t="s">
        <v>11</v>
      </c>
      <c r="D49" s="33"/>
      <c r="E49" s="33"/>
      <c r="F49" s="33"/>
      <c r="G49" s="33"/>
      <c r="H49" s="19">
        <f aca="true" t="shared" si="0" ref="H49:J50">H51</f>
        <v>150000</v>
      </c>
      <c r="I49" s="19">
        <f t="shared" si="0"/>
        <v>100000</v>
      </c>
      <c r="J49" s="19">
        <f t="shared" si="0"/>
        <v>100000</v>
      </c>
    </row>
    <row r="50" spans="1:10" ht="33" customHeight="1">
      <c r="A50" s="52"/>
      <c r="B50" s="43"/>
      <c r="C50" s="33" t="s">
        <v>14</v>
      </c>
      <c r="D50" s="33"/>
      <c r="E50" s="33"/>
      <c r="F50" s="33"/>
      <c r="G50" s="33"/>
      <c r="H50" s="19">
        <f t="shared" si="0"/>
        <v>150000</v>
      </c>
      <c r="I50" s="19">
        <f t="shared" si="0"/>
        <v>100000</v>
      </c>
      <c r="J50" s="19">
        <f t="shared" si="0"/>
        <v>100000</v>
      </c>
    </row>
    <row r="51" spans="1:10" ht="37.5" customHeight="1">
      <c r="A51" s="68" t="s">
        <v>41</v>
      </c>
      <c r="B51" s="54"/>
      <c r="C51" s="33" t="s">
        <v>11</v>
      </c>
      <c r="D51" s="33"/>
      <c r="E51" s="33" t="s">
        <v>13</v>
      </c>
      <c r="F51" s="33" t="s">
        <v>12</v>
      </c>
      <c r="G51" s="33" t="s">
        <v>13</v>
      </c>
      <c r="H51" s="18">
        <f>H52</f>
        <v>150000</v>
      </c>
      <c r="I51" s="18">
        <f>I52</f>
        <v>100000</v>
      </c>
      <c r="J51" s="18">
        <f>J52</f>
        <v>100000</v>
      </c>
    </row>
    <row r="52" spans="1:10" ht="37.5" customHeight="1">
      <c r="A52" s="41"/>
      <c r="B52" s="54"/>
      <c r="C52" s="33" t="s">
        <v>14</v>
      </c>
      <c r="D52" s="33"/>
      <c r="E52" s="33" t="s">
        <v>13</v>
      </c>
      <c r="F52" s="33" t="s">
        <v>12</v>
      </c>
      <c r="G52" s="33" t="s">
        <v>13</v>
      </c>
      <c r="H52" s="17">
        <v>150000</v>
      </c>
      <c r="I52" s="17">
        <v>100000</v>
      </c>
      <c r="J52" s="17">
        <v>100000</v>
      </c>
    </row>
    <row r="53" spans="1:52" s="31" customFormat="1" ht="37.5" customHeight="1">
      <c r="A53" s="57" t="s">
        <v>17</v>
      </c>
      <c r="B53" s="57" t="s">
        <v>26</v>
      </c>
      <c r="C53" s="35" t="s">
        <v>11</v>
      </c>
      <c r="D53" s="35"/>
      <c r="E53" s="35" t="s">
        <v>13</v>
      </c>
      <c r="F53" s="35" t="s">
        <v>12</v>
      </c>
      <c r="G53" s="35" t="s">
        <v>13</v>
      </c>
      <c r="H53" s="28">
        <f aca="true" t="shared" si="1" ref="H53:J54">H55+H59</f>
        <v>10789600</v>
      </c>
      <c r="I53" s="28">
        <f t="shared" si="1"/>
        <v>9506900</v>
      </c>
      <c r="J53" s="28">
        <f t="shared" si="1"/>
        <v>8790500</v>
      </c>
      <c r="K53" s="29"/>
      <c r="L53" s="30"/>
      <c r="M53" s="30">
        <v>11123225</v>
      </c>
      <c r="N53" s="30">
        <v>11229469</v>
      </c>
      <c r="O53" s="30">
        <v>11272608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s="31" customFormat="1" ht="37.5" customHeight="1">
      <c r="A54" s="57"/>
      <c r="B54" s="57"/>
      <c r="C54" s="35" t="s">
        <v>14</v>
      </c>
      <c r="D54" s="35"/>
      <c r="E54" s="35" t="s">
        <v>13</v>
      </c>
      <c r="F54" s="35" t="s">
        <v>12</v>
      </c>
      <c r="G54" s="35" t="s">
        <v>13</v>
      </c>
      <c r="H54" s="28">
        <f t="shared" si="1"/>
        <v>10789600</v>
      </c>
      <c r="I54" s="28">
        <f t="shared" si="1"/>
        <v>9506900</v>
      </c>
      <c r="J54" s="28">
        <f t="shared" si="1"/>
        <v>8790500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10" ht="29.25" customHeight="1">
      <c r="A55" s="58" t="s">
        <v>21</v>
      </c>
      <c r="B55" s="67"/>
      <c r="C55" s="33" t="s">
        <v>11</v>
      </c>
      <c r="D55" s="33"/>
      <c r="E55" s="33" t="s">
        <v>13</v>
      </c>
      <c r="F55" s="33" t="s">
        <v>12</v>
      </c>
      <c r="G55" s="33" t="s">
        <v>13</v>
      </c>
      <c r="H55" s="16">
        <f aca="true" t="shared" si="2" ref="H55:J56">H57</f>
        <v>10242600</v>
      </c>
      <c r="I55" s="16">
        <f t="shared" si="2"/>
        <v>8923300</v>
      </c>
      <c r="J55" s="16">
        <f t="shared" si="2"/>
        <v>8176400</v>
      </c>
    </row>
    <row r="56" spans="1:10" ht="29.25" customHeight="1">
      <c r="A56" s="41"/>
      <c r="B56" s="67"/>
      <c r="C56" s="33" t="s">
        <v>14</v>
      </c>
      <c r="D56" s="33"/>
      <c r="E56" s="33" t="s">
        <v>13</v>
      </c>
      <c r="F56" s="33" t="s">
        <v>12</v>
      </c>
      <c r="G56" s="33" t="s">
        <v>13</v>
      </c>
      <c r="H56" s="16">
        <f t="shared" si="2"/>
        <v>10242600</v>
      </c>
      <c r="I56" s="16">
        <f t="shared" si="2"/>
        <v>8923300</v>
      </c>
      <c r="J56" s="16">
        <f t="shared" si="2"/>
        <v>8176400</v>
      </c>
    </row>
    <row r="57" spans="1:10" ht="36.75" customHeight="1">
      <c r="A57" s="40" t="s">
        <v>30</v>
      </c>
      <c r="B57" s="45"/>
      <c r="C57" s="32" t="s">
        <v>11</v>
      </c>
      <c r="D57" s="32"/>
      <c r="E57" s="32" t="s">
        <v>13</v>
      </c>
      <c r="F57" s="32" t="s">
        <v>12</v>
      </c>
      <c r="G57" s="32" t="s">
        <v>13</v>
      </c>
      <c r="H57" s="16">
        <f>H58</f>
        <v>10242600</v>
      </c>
      <c r="I57" s="16">
        <f>I58</f>
        <v>8923300</v>
      </c>
      <c r="J57" s="16">
        <f>J58</f>
        <v>8176400</v>
      </c>
    </row>
    <row r="58" spans="1:10" ht="36.75" customHeight="1">
      <c r="A58" s="41"/>
      <c r="B58" s="45"/>
      <c r="C58" s="32" t="s">
        <v>14</v>
      </c>
      <c r="D58" s="32"/>
      <c r="E58" s="32" t="s">
        <v>13</v>
      </c>
      <c r="F58" s="32" t="s">
        <v>12</v>
      </c>
      <c r="G58" s="32" t="s">
        <v>13</v>
      </c>
      <c r="H58" s="21">
        <v>10242600</v>
      </c>
      <c r="I58" s="21">
        <v>8923300</v>
      </c>
      <c r="J58" s="21">
        <v>8176400</v>
      </c>
    </row>
    <row r="59" spans="1:10" ht="35.25" customHeight="1">
      <c r="A59" s="65" t="s">
        <v>20</v>
      </c>
      <c r="B59" s="67"/>
      <c r="C59" s="33" t="s">
        <v>11</v>
      </c>
      <c r="D59" s="33"/>
      <c r="E59" s="33" t="s">
        <v>13</v>
      </c>
      <c r="F59" s="33" t="s">
        <v>12</v>
      </c>
      <c r="G59" s="33" t="s">
        <v>13</v>
      </c>
      <c r="H59" s="16">
        <f aca="true" t="shared" si="3" ref="H59:J60">H61+H63</f>
        <v>547000</v>
      </c>
      <c r="I59" s="16">
        <f t="shared" si="3"/>
        <v>583600</v>
      </c>
      <c r="J59" s="16">
        <f t="shared" si="3"/>
        <v>614100</v>
      </c>
    </row>
    <row r="60" spans="1:10" ht="35.25" customHeight="1">
      <c r="A60" s="66"/>
      <c r="B60" s="67"/>
      <c r="C60" s="33" t="s">
        <v>14</v>
      </c>
      <c r="D60" s="33"/>
      <c r="E60" s="33" t="s">
        <v>13</v>
      </c>
      <c r="F60" s="33" t="s">
        <v>12</v>
      </c>
      <c r="G60" s="33" t="s">
        <v>13</v>
      </c>
      <c r="H60" s="16">
        <f t="shared" si="3"/>
        <v>547000</v>
      </c>
      <c r="I60" s="16">
        <f t="shared" si="3"/>
        <v>583600</v>
      </c>
      <c r="J60" s="16">
        <f t="shared" si="3"/>
        <v>614100</v>
      </c>
    </row>
    <row r="61" spans="1:10" ht="33.75" customHeight="1">
      <c r="A61" s="46" t="s">
        <v>52</v>
      </c>
      <c r="B61" s="45"/>
      <c r="C61" s="32" t="s">
        <v>11</v>
      </c>
      <c r="D61" s="32"/>
      <c r="E61" s="32" t="s">
        <v>13</v>
      </c>
      <c r="F61" s="32" t="s">
        <v>12</v>
      </c>
      <c r="G61" s="32" t="s">
        <v>13</v>
      </c>
      <c r="H61" s="16">
        <f>H62</f>
        <v>92000</v>
      </c>
      <c r="I61" s="16">
        <f>I62</f>
        <v>0</v>
      </c>
      <c r="J61" s="16">
        <f>J62</f>
        <v>0</v>
      </c>
    </row>
    <row r="62" spans="1:10" ht="33.75" customHeight="1">
      <c r="A62" s="46"/>
      <c r="B62" s="45"/>
      <c r="C62" s="32" t="s">
        <v>14</v>
      </c>
      <c r="D62" s="32"/>
      <c r="E62" s="32" t="s">
        <v>13</v>
      </c>
      <c r="F62" s="32" t="s">
        <v>12</v>
      </c>
      <c r="G62" s="32" t="s">
        <v>13</v>
      </c>
      <c r="H62" s="22">
        <v>92000</v>
      </c>
      <c r="I62" s="22"/>
      <c r="J62" s="22"/>
    </row>
    <row r="63" spans="1:10" ht="69" customHeight="1">
      <c r="A63" s="55" t="s">
        <v>48</v>
      </c>
      <c r="B63" s="32"/>
      <c r="C63" s="32" t="s">
        <v>11</v>
      </c>
      <c r="D63" s="32"/>
      <c r="E63" s="32"/>
      <c r="F63" s="32"/>
      <c r="G63" s="32"/>
      <c r="H63" s="22">
        <f>H64</f>
        <v>455000</v>
      </c>
      <c r="I63" s="22">
        <f>I64</f>
        <v>583600</v>
      </c>
      <c r="J63" s="22">
        <f>J64</f>
        <v>614100</v>
      </c>
    </row>
    <row r="64" spans="1:10" ht="69" customHeight="1">
      <c r="A64" s="70"/>
      <c r="B64" s="32"/>
      <c r="C64" s="32" t="s">
        <v>14</v>
      </c>
      <c r="D64" s="32"/>
      <c r="E64" s="32"/>
      <c r="F64" s="32"/>
      <c r="G64" s="32"/>
      <c r="H64" s="22">
        <v>455000</v>
      </c>
      <c r="I64" s="22">
        <v>583600</v>
      </c>
      <c r="J64" s="22">
        <v>614100</v>
      </c>
    </row>
    <row r="65" spans="1:52" s="31" customFormat="1" ht="35.25" customHeight="1">
      <c r="A65" s="57" t="s">
        <v>18</v>
      </c>
      <c r="B65" s="57" t="s">
        <v>24</v>
      </c>
      <c r="C65" s="35" t="s">
        <v>11</v>
      </c>
      <c r="D65" s="35"/>
      <c r="E65" s="35" t="s">
        <v>13</v>
      </c>
      <c r="F65" s="35" t="s">
        <v>12</v>
      </c>
      <c r="G65" s="35" t="s">
        <v>13</v>
      </c>
      <c r="H65" s="28">
        <f aca="true" t="shared" si="4" ref="H65:J66">H67</f>
        <v>1438600</v>
      </c>
      <c r="I65" s="28">
        <f t="shared" si="4"/>
        <v>700000</v>
      </c>
      <c r="J65" s="28">
        <f t="shared" si="4"/>
        <v>700000</v>
      </c>
      <c r="K65" s="29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s="31" customFormat="1" ht="35.25" customHeight="1">
      <c r="A66" s="57"/>
      <c r="B66" s="57"/>
      <c r="C66" s="35" t="s">
        <v>14</v>
      </c>
      <c r="D66" s="35"/>
      <c r="E66" s="35" t="s">
        <v>13</v>
      </c>
      <c r="F66" s="35" t="s">
        <v>12</v>
      </c>
      <c r="G66" s="35" t="s">
        <v>13</v>
      </c>
      <c r="H66" s="28">
        <f>H68</f>
        <v>1438600</v>
      </c>
      <c r="I66" s="28">
        <f t="shared" si="4"/>
        <v>700000</v>
      </c>
      <c r="J66" s="28">
        <f t="shared" si="4"/>
        <v>700000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10" ht="41.25" customHeight="1">
      <c r="A67" s="58" t="s">
        <v>25</v>
      </c>
      <c r="B67" s="67"/>
      <c r="C67" s="33" t="s">
        <v>11</v>
      </c>
      <c r="D67" s="33"/>
      <c r="E67" s="33" t="s">
        <v>13</v>
      </c>
      <c r="F67" s="33" t="s">
        <v>12</v>
      </c>
      <c r="G67" s="33" t="s">
        <v>13</v>
      </c>
      <c r="H67" s="16">
        <f aca="true" t="shared" si="5" ref="H67:J68">H69+H71+H73</f>
        <v>1438600</v>
      </c>
      <c r="I67" s="16">
        <f t="shared" si="5"/>
        <v>700000</v>
      </c>
      <c r="J67" s="16">
        <f t="shared" si="5"/>
        <v>700000</v>
      </c>
    </row>
    <row r="68" spans="1:10" ht="41.25" customHeight="1">
      <c r="A68" s="41"/>
      <c r="B68" s="67"/>
      <c r="C68" s="33" t="s">
        <v>14</v>
      </c>
      <c r="D68" s="33"/>
      <c r="E68" s="33" t="s">
        <v>13</v>
      </c>
      <c r="F68" s="33" t="s">
        <v>12</v>
      </c>
      <c r="G68" s="33" t="s">
        <v>13</v>
      </c>
      <c r="H68" s="16">
        <f t="shared" si="5"/>
        <v>1438600</v>
      </c>
      <c r="I68" s="16">
        <f t="shared" si="5"/>
        <v>700000</v>
      </c>
      <c r="J68" s="16">
        <f t="shared" si="5"/>
        <v>700000</v>
      </c>
    </row>
    <row r="69" spans="1:10" ht="38.25" customHeight="1">
      <c r="A69" s="40" t="s">
        <v>31</v>
      </c>
      <c r="B69" s="67"/>
      <c r="C69" s="33" t="s">
        <v>11</v>
      </c>
      <c r="D69" s="33"/>
      <c r="E69" s="33" t="s">
        <v>13</v>
      </c>
      <c r="F69" s="33" t="s">
        <v>12</v>
      </c>
      <c r="G69" s="33" t="s">
        <v>13</v>
      </c>
      <c r="H69" s="16">
        <f>H70</f>
        <v>316537.35</v>
      </c>
      <c r="I69" s="16">
        <f>I70</f>
        <v>200000</v>
      </c>
      <c r="J69" s="16">
        <f>J70</f>
        <v>200000</v>
      </c>
    </row>
    <row r="70" spans="1:10" ht="38.25" customHeight="1">
      <c r="A70" s="41"/>
      <c r="B70" s="67"/>
      <c r="C70" s="33" t="s">
        <v>14</v>
      </c>
      <c r="D70" s="33"/>
      <c r="E70" s="33" t="s">
        <v>13</v>
      </c>
      <c r="F70" s="33" t="s">
        <v>12</v>
      </c>
      <c r="G70" s="33" t="s">
        <v>13</v>
      </c>
      <c r="H70" s="17">
        <f>240000+76537.35</f>
        <v>316537.35</v>
      </c>
      <c r="I70" s="17">
        <v>200000</v>
      </c>
      <c r="J70" s="17">
        <v>200000</v>
      </c>
    </row>
    <row r="71" spans="1:10" ht="34.5" customHeight="1">
      <c r="A71" s="40" t="s">
        <v>53</v>
      </c>
      <c r="B71" s="49"/>
      <c r="C71" s="33" t="s">
        <v>11</v>
      </c>
      <c r="D71" s="33"/>
      <c r="E71" s="33" t="s">
        <v>13</v>
      </c>
      <c r="F71" s="33" t="s">
        <v>12</v>
      </c>
      <c r="G71" s="33" t="s">
        <v>13</v>
      </c>
      <c r="H71" s="16">
        <f>H72</f>
        <v>553462.65</v>
      </c>
      <c r="I71" s="16">
        <f>I72</f>
        <v>500000</v>
      </c>
      <c r="J71" s="16">
        <f>J72</f>
        <v>500000</v>
      </c>
    </row>
    <row r="72" spans="1:10" ht="34.5" customHeight="1">
      <c r="A72" s="41"/>
      <c r="B72" s="69"/>
      <c r="C72" s="33" t="s">
        <v>14</v>
      </c>
      <c r="D72" s="33"/>
      <c r="E72" s="33" t="s">
        <v>13</v>
      </c>
      <c r="F72" s="33" t="s">
        <v>12</v>
      </c>
      <c r="G72" s="33" t="s">
        <v>13</v>
      </c>
      <c r="H72" s="17">
        <f>223000+407000-76537.35</f>
        <v>553462.65</v>
      </c>
      <c r="I72" s="17">
        <f>150000+350000</f>
        <v>500000</v>
      </c>
      <c r="J72" s="17">
        <f>150000+350000</f>
        <v>500000</v>
      </c>
    </row>
    <row r="73" spans="1:10" ht="34.5" customHeight="1">
      <c r="A73" s="55" t="s">
        <v>55</v>
      </c>
      <c r="B73" s="49"/>
      <c r="C73" s="33" t="s">
        <v>11</v>
      </c>
      <c r="D73" s="33"/>
      <c r="E73" s="33" t="s">
        <v>13</v>
      </c>
      <c r="F73" s="33" t="s">
        <v>12</v>
      </c>
      <c r="G73" s="33" t="s">
        <v>13</v>
      </c>
      <c r="H73" s="16">
        <f>H74</f>
        <v>568600</v>
      </c>
      <c r="I73" s="16">
        <f>I74</f>
        <v>0</v>
      </c>
      <c r="J73" s="16">
        <f>J74</f>
        <v>0</v>
      </c>
    </row>
    <row r="74" spans="1:10" ht="34.5" customHeight="1">
      <c r="A74" s="56"/>
      <c r="B74" s="69"/>
      <c r="C74" s="33" t="s">
        <v>14</v>
      </c>
      <c r="D74" s="33"/>
      <c r="E74" s="33" t="s">
        <v>13</v>
      </c>
      <c r="F74" s="33" t="s">
        <v>12</v>
      </c>
      <c r="G74" s="33" t="s">
        <v>13</v>
      </c>
      <c r="H74" s="17">
        <f>485700+82900</f>
        <v>568600</v>
      </c>
      <c r="I74" s="17">
        <v>0</v>
      </c>
      <c r="J74" s="17">
        <v>0</v>
      </c>
    </row>
    <row r="75" spans="1:52" s="31" customFormat="1" ht="35.25" customHeight="1">
      <c r="A75" s="57" t="s">
        <v>19</v>
      </c>
      <c r="B75" s="57" t="s">
        <v>23</v>
      </c>
      <c r="C75" s="35" t="s">
        <v>11</v>
      </c>
      <c r="D75" s="35"/>
      <c r="E75" s="35" t="s">
        <v>13</v>
      </c>
      <c r="F75" s="35" t="s">
        <v>12</v>
      </c>
      <c r="G75" s="35" t="s">
        <v>13</v>
      </c>
      <c r="H75" s="28">
        <f>H77</f>
        <v>19186364</v>
      </c>
      <c r="I75" s="28">
        <f aca="true" t="shared" si="6" ref="H75:J76">I77</f>
        <v>15691697</v>
      </c>
      <c r="J75" s="28">
        <f t="shared" si="6"/>
        <v>12756809</v>
      </c>
      <c r="K75" s="29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 s="31" customFormat="1" ht="35.25" customHeight="1">
      <c r="A76" s="57"/>
      <c r="B76" s="57"/>
      <c r="C76" s="35" t="s">
        <v>14</v>
      </c>
      <c r="D76" s="35"/>
      <c r="E76" s="35" t="s">
        <v>13</v>
      </c>
      <c r="F76" s="35" t="s">
        <v>12</v>
      </c>
      <c r="G76" s="35" t="s">
        <v>13</v>
      </c>
      <c r="H76" s="28">
        <f t="shared" si="6"/>
        <v>19186364</v>
      </c>
      <c r="I76" s="28">
        <f t="shared" si="6"/>
        <v>15691697</v>
      </c>
      <c r="J76" s="28">
        <f t="shared" si="6"/>
        <v>12756809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10" ht="42" customHeight="1">
      <c r="A77" s="47" t="s">
        <v>38</v>
      </c>
      <c r="B77" s="49"/>
      <c r="C77" s="37" t="s">
        <v>11</v>
      </c>
      <c r="D77" s="37"/>
      <c r="E77" s="37"/>
      <c r="F77" s="37"/>
      <c r="G77" s="37"/>
      <c r="H77" s="23">
        <f aca="true" t="shared" si="7" ref="H77:J78">H79+H81</f>
        <v>19186364</v>
      </c>
      <c r="I77" s="23">
        <f t="shared" si="7"/>
        <v>15691697</v>
      </c>
      <c r="J77" s="23">
        <f t="shared" si="7"/>
        <v>12756809</v>
      </c>
    </row>
    <row r="78" spans="1:10" ht="42" customHeight="1">
      <c r="A78" s="48"/>
      <c r="B78" s="50"/>
      <c r="C78" s="37" t="s">
        <v>14</v>
      </c>
      <c r="D78" s="37"/>
      <c r="E78" s="37"/>
      <c r="F78" s="37"/>
      <c r="G78" s="37"/>
      <c r="H78" s="23">
        <f t="shared" si="7"/>
        <v>19186364</v>
      </c>
      <c r="I78" s="23">
        <f t="shared" si="7"/>
        <v>15691697</v>
      </c>
      <c r="J78" s="23">
        <f t="shared" si="7"/>
        <v>12756809</v>
      </c>
    </row>
    <row r="79" spans="1:10" ht="45" customHeight="1">
      <c r="A79" s="74" t="s">
        <v>39</v>
      </c>
      <c r="B79" s="67"/>
      <c r="C79" s="37" t="s">
        <v>11</v>
      </c>
      <c r="D79" s="37"/>
      <c r="E79" s="37" t="s">
        <v>13</v>
      </c>
      <c r="F79" s="37" t="s">
        <v>12</v>
      </c>
      <c r="G79" s="37" t="s">
        <v>13</v>
      </c>
      <c r="H79" s="16">
        <f>H80</f>
        <v>19177200</v>
      </c>
      <c r="I79" s="16">
        <f>I80</f>
        <v>15682000</v>
      </c>
      <c r="J79" s="16">
        <f>J80</f>
        <v>12746700</v>
      </c>
    </row>
    <row r="80" spans="1:15" ht="45" customHeight="1">
      <c r="A80" s="46"/>
      <c r="B80" s="67"/>
      <c r="C80" s="37" t="s">
        <v>14</v>
      </c>
      <c r="D80" s="37"/>
      <c r="E80" s="37" t="s">
        <v>13</v>
      </c>
      <c r="F80" s="37" t="s">
        <v>12</v>
      </c>
      <c r="G80" s="37" t="s">
        <v>13</v>
      </c>
      <c r="H80" s="23">
        <f>19137200+40000</f>
        <v>19177200</v>
      </c>
      <c r="I80" s="23">
        <v>15682000</v>
      </c>
      <c r="J80" s="23">
        <v>12746700</v>
      </c>
      <c r="M80" s="1">
        <v>17884812</v>
      </c>
      <c r="N80" s="1">
        <v>17971252</v>
      </c>
      <c r="O80" s="1">
        <v>18065099</v>
      </c>
    </row>
    <row r="81" spans="1:10" s="1" customFormat="1" ht="67.5" customHeight="1">
      <c r="A81" s="55" t="s">
        <v>49</v>
      </c>
      <c r="B81" s="37"/>
      <c r="C81" s="37" t="s">
        <v>11</v>
      </c>
      <c r="D81" s="37"/>
      <c r="E81" s="37"/>
      <c r="F81" s="37"/>
      <c r="G81" s="37"/>
      <c r="H81" s="24">
        <f>H82</f>
        <v>9164</v>
      </c>
      <c r="I81" s="24">
        <f>I82</f>
        <v>9697</v>
      </c>
      <c r="J81" s="24">
        <f>J82</f>
        <v>10109</v>
      </c>
    </row>
    <row r="82" spans="1:10" s="1" customFormat="1" ht="67.5" customHeight="1">
      <c r="A82" s="70"/>
      <c r="B82" s="37"/>
      <c r="C82" s="37" t="s">
        <v>14</v>
      </c>
      <c r="D82" s="37"/>
      <c r="E82" s="37"/>
      <c r="F82" s="37"/>
      <c r="G82" s="37"/>
      <c r="H82" s="24">
        <v>9164</v>
      </c>
      <c r="I82" s="24">
        <v>9697</v>
      </c>
      <c r="J82" s="24">
        <v>10109</v>
      </c>
    </row>
    <row r="83" spans="1:10" s="1" customFormat="1" ht="18.75">
      <c r="A83" s="25"/>
      <c r="B83" s="26"/>
      <c r="C83" s="26"/>
      <c r="D83" s="26"/>
      <c r="E83" s="26"/>
      <c r="F83" s="26"/>
      <c r="G83" s="26"/>
      <c r="H83" s="27"/>
      <c r="I83" s="27"/>
      <c r="J83" s="27"/>
    </row>
    <row r="84" spans="1:10" s="1" customFormat="1" ht="18.75">
      <c r="A84" s="25"/>
      <c r="B84" s="26"/>
      <c r="C84" s="26"/>
      <c r="D84" s="26"/>
      <c r="E84" s="26"/>
      <c r="F84" s="26"/>
      <c r="G84" s="26"/>
      <c r="H84" s="27"/>
      <c r="I84" s="27"/>
      <c r="J84" s="27"/>
    </row>
    <row r="85" spans="1:10" s="1" customFormat="1" ht="18.75">
      <c r="A85" s="25"/>
      <c r="B85" s="26"/>
      <c r="C85" s="26"/>
      <c r="D85" s="26"/>
      <c r="E85" s="26"/>
      <c r="F85" s="26"/>
      <c r="G85" s="26"/>
      <c r="H85" s="27"/>
      <c r="I85" s="27"/>
      <c r="J85" s="27"/>
    </row>
    <row r="86" spans="1:10" s="1" customFormat="1" ht="18.75">
      <c r="A86" s="25"/>
      <c r="B86" s="26"/>
      <c r="C86" s="26"/>
      <c r="D86" s="26"/>
      <c r="E86" s="26"/>
      <c r="F86" s="26"/>
      <c r="G86" s="26"/>
      <c r="H86" s="27"/>
      <c r="I86" s="27"/>
      <c r="J86" s="27"/>
    </row>
    <row r="87" spans="1:10" s="1" customFormat="1" ht="18.75">
      <c r="A87" s="8"/>
      <c r="B87" s="9"/>
      <c r="C87" s="9"/>
      <c r="D87" s="9"/>
      <c r="E87" s="9"/>
      <c r="F87" s="9"/>
      <c r="G87" s="9"/>
      <c r="H87" s="10"/>
      <c r="I87" s="10"/>
      <c r="J87" s="10"/>
    </row>
    <row r="88" spans="1:10" s="1" customFormat="1" ht="18.75">
      <c r="A88" s="8"/>
      <c r="B88" s="9"/>
      <c r="C88" s="9"/>
      <c r="D88" s="9"/>
      <c r="E88" s="9"/>
      <c r="F88" s="9"/>
      <c r="G88" s="9"/>
      <c r="H88" s="10"/>
      <c r="I88" s="10"/>
      <c r="J88" s="10"/>
    </row>
    <row r="89" spans="1:10" s="1" customFormat="1" ht="18.75">
      <c r="A89" s="9"/>
      <c r="B89" s="9"/>
      <c r="C89" s="9"/>
      <c r="D89" s="9"/>
      <c r="E89" s="9"/>
      <c r="F89" s="9"/>
      <c r="G89" s="9"/>
      <c r="H89" s="10"/>
      <c r="I89" s="10"/>
      <c r="J89" s="10"/>
    </row>
    <row r="90" spans="1:10" s="1" customFormat="1" ht="18.75">
      <c r="A90" s="9"/>
      <c r="B90" s="9"/>
      <c r="C90" s="9"/>
      <c r="D90" s="9"/>
      <c r="E90" s="9"/>
      <c r="F90" s="9"/>
      <c r="G90" s="9"/>
      <c r="H90" s="10"/>
      <c r="I90" s="10"/>
      <c r="J90" s="10"/>
    </row>
    <row r="91" spans="1:10" s="1" customFormat="1" ht="18.75">
      <c r="A91" s="9"/>
      <c r="B91" s="9"/>
      <c r="C91" s="9"/>
      <c r="D91" s="9"/>
      <c r="E91" s="9"/>
      <c r="F91" s="9"/>
      <c r="G91" s="9"/>
      <c r="H91" s="10"/>
      <c r="I91" s="10"/>
      <c r="J91" s="10"/>
    </row>
    <row r="92" spans="1:10" s="1" customFormat="1" ht="18.75">
      <c r="A92" s="9"/>
      <c r="B92" s="9"/>
      <c r="C92" s="9"/>
      <c r="D92" s="9"/>
      <c r="E92" s="9"/>
      <c r="F92" s="9"/>
      <c r="G92" s="9"/>
      <c r="H92" s="10"/>
      <c r="I92" s="10"/>
      <c r="J92" s="10"/>
    </row>
    <row r="93" spans="1:10" s="1" customFormat="1" ht="18.75">
      <c r="A93" s="9"/>
      <c r="B93" s="9"/>
      <c r="C93" s="9"/>
      <c r="D93" s="9"/>
      <c r="E93" s="9"/>
      <c r="F93" s="9"/>
      <c r="G93" s="9"/>
      <c r="H93" s="10"/>
      <c r="I93" s="10"/>
      <c r="J93" s="10"/>
    </row>
    <row r="94" spans="1:10" s="1" customFormat="1" ht="18.75">
      <c r="A94" s="9"/>
      <c r="B94" s="9"/>
      <c r="C94" s="9"/>
      <c r="D94" s="9"/>
      <c r="E94" s="9"/>
      <c r="F94" s="9"/>
      <c r="G94" s="9"/>
      <c r="H94" s="10"/>
      <c r="I94" s="10"/>
      <c r="J94" s="10"/>
    </row>
    <row r="95" spans="1:10" s="1" customFormat="1" ht="18.75">
      <c r="A95" s="9"/>
      <c r="B95" s="9"/>
      <c r="C95" s="9"/>
      <c r="D95" s="9"/>
      <c r="E95" s="9"/>
      <c r="F95" s="9"/>
      <c r="G95" s="9"/>
      <c r="H95" s="10"/>
      <c r="I95" s="10"/>
      <c r="J95" s="10"/>
    </row>
    <row r="96" spans="1:10" s="1" customFormat="1" ht="18.75">
      <c r="A96" s="9"/>
      <c r="B96" s="9"/>
      <c r="C96" s="9"/>
      <c r="D96" s="9"/>
      <c r="E96" s="9"/>
      <c r="F96" s="9"/>
      <c r="G96" s="9"/>
      <c r="H96" s="10"/>
      <c r="I96" s="10"/>
      <c r="J96" s="10"/>
    </row>
    <row r="97" spans="1:10" s="1" customFormat="1" ht="18.75">
      <c r="A97" s="9"/>
      <c r="B97" s="9"/>
      <c r="C97" s="9"/>
      <c r="D97" s="9"/>
      <c r="E97" s="9"/>
      <c r="F97" s="9"/>
      <c r="G97" s="9"/>
      <c r="H97" s="10"/>
      <c r="I97" s="10"/>
      <c r="J97" s="10"/>
    </row>
    <row r="98" spans="1:10" s="1" customFormat="1" ht="18.75">
      <c r="A98" s="9"/>
      <c r="B98" s="9"/>
      <c r="C98" s="9"/>
      <c r="D98" s="9"/>
      <c r="E98" s="9"/>
      <c r="F98" s="9"/>
      <c r="G98" s="9"/>
      <c r="H98" s="10"/>
      <c r="I98" s="10"/>
      <c r="J98" s="10"/>
    </row>
    <row r="99" spans="1:10" s="1" customFormat="1" ht="18.75">
      <c r="A99" s="9"/>
      <c r="B99" s="9"/>
      <c r="C99" s="9"/>
      <c r="D99" s="9"/>
      <c r="E99" s="9"/>
      <c r="F99" s="9"/>
      <c r="G99" s="9"/>
      <c r="H99" s="10"/>
      <c r="I99" s="10"/>
      <c r="J99" s="10"/>
    </row>
    <row r="100" spans="1:10" s="1" customFormat="1" ht="18.75">
      <c r="A100" s="9"/>
      <c r="B100" s="9"/>
      <c r="C100" s="9"/>
      <c r="D100" s="9"/>
      <c r="E100" s="9"/>
      <c r="F100" s="9"/>
      <c r="G100" s="9"/>
      <c r="H100" s="10"/>
      <c r="I100" s="10"/>
      <c r="J100" s="10"/>
    </row>
    <row r="101" spans="1:10" s="1" customFormat="1" ht="18.75">
      <c r="A101" s="9"/>
      <c r="B101" s="9"/>
      <c r="C101" s="9"/>
      <c r="D101" s="9"/>
      <c r="E101" s="9"/>
      <c r="F101" s="9"/>
      <c r="G101" s="9"/>
      <c r="H101" s="10"/>
      <c r="I101" s="10"/>
      <c r="J101" s="10"/>
    </row>
    <row r="102" spans="1:10" s="1" customFormat="1" ht="18.75">
      <c r="A102" s="9"/>
      <c r="B102" s="9"/>
      <c r="C102" s="9"/>
      <c r="D102" s="9"/>
      <c r="E102" s="9"/>
      <c r="F102" s="9"/>
      <c r="G102" s="9"/>
      <c r="H102" s="10"/>
      <c r="I102" s="10"/>
      <c r="J102" s="10"/>
    </row>
    <row r="103" spans="1:10" s="1" customFormat="1" ht="18.75">
      <c r="A103" s="9"/>
      <c r="B103" s="9"/>
      <c r="C103" s="9"/>
      <c r="D103" s="9"/>
      <c r="E103" s="9"/>
      <c r="F103" s="9"/>
      <c r="G103" s="9"/>
      <c r="H103" s="10"/>
      <c r="I103" s="10"/>
      <c r="J103" s="10"/>
    </row>
    <row r="104" spans="1:10" s="1" customFormat="1" ht="18.75">
      <c r="A104" s="9"/>
      <c r="B104" s="9"/>
      <c r="C104" s="9"/>
      <c r="D104" s="9"/>
      <c r="E104" s="9"/>
      <c r="F104" s="9"/>
      <c r="G104" s="9"/>
      <c r="H104" s="10"/>
      <c r="I104" s="10"/>
      <c r="J104" s="10"/>
    </row>
    <row r="105" spans="1:10" s="1" customFormat="1" ht="18.75">
      <c r="A105" s="9"/>
      <c r="B105" s="9"/>
      <c r="C105" s="9"/>
      <c r="D105" s="9"/>
      <c r="E105" s="9"/>
      <c r="F105" s="9"/>
      <c r="G105" s="9"/>
      <c r="H105" s="10"/>
      <c r="I105" s="10"/>
      <c r="J105" s="10"/>
    </row>
    <row r="106" spans="1:10" s="1" customFormat="1" ht="18.75">
      <c r="A106" s="9"/>
      <c r="B106" s="9"/>
      <c r="C106" s="9"/>
      <c r="D106" s="9"/>
      <c r="E106" s="9"/>
      <c r="F106" s="9"/>
      <c r="G106" s="9"/>
      <c r="H106" s="10"/>
      <c r="I106" s="10"/>
      <c r="J106" s="10"/>
    </row>
    <row r="107" spans="1:10" s="1" customFormat="1" ht="18.75">
      <c r="A107" s="9"/>
      <c r="B107" s="9"/>
      <c r="C107" s="9"/>
      <c r="D107" s="9"/>
      <c r="E107" s="9"/>
      <c r="F107" s="9"/>
      <c r="G107" s="9"/>
      <c r="H107" s="10"/>
      <c r="I107" s="10"/>
      <c r="J107" s="10"/>
    </row>
    <row r="108" spans="1:10" s="1" customFormat="1" ht="18.75">
      <c r="A108" s="9"/>
      <c r="B108" s="9"/>
      <c r="C108" s="9"/>
      <c r="D108" s="9"/>
      <c r="E108" s="9"/>
      <c r="F108" s="9"/>
      <c r="G108" s="9"/>
      <c r="H108" s="10"/>
      <c r="I108" s="10"/>
      <c r="J108" s="10"/>
    </row>
    <row r="109" spans="1:10" s="1" customFormat="1" ht="18.75">
      <c r="A109" s="9"/>
      <c r="B109" s="9"/>
      <c r="C109" s="9"/>
      <c r="D109" s="9"/>
      <c r="E109" s="9"/>
      <c r="F109" s="9"/>
      <c r="G109" s="9"/>
      <c r="H109" s="10"/>
      <c r="I109" s="10"/>
      <c r="J109" s="10"/>
    </row>
    <row r="110" spans="1:10" s="1" customFormat="1" ht="18.75">
      <c r="A110" s="9"/>
      <c r="B110" s="9"/>
      <c r="C110" s="9"/>
      <c r="D110" s="9"/>
      <c r="E110" s="9"/>
      <c r="F110" s="9"/>
      <c r="G110" s="9"/>
      <c r="H110" s="10"/>
      <c r="I110" s="10"/>
      <c r="J110" s="10"/>
    </row>
    <row r="111" spans="1:10" s="1" customFormat="1" ht="18.75">
      <c r="A111" s="9"/>
      <c r="B111" s="9"/>
      <c r="C111" s="9"/>
      <c r="D111" s="9"/>
      <c r="E111" s="9"/>
      <c r="F111" s="9"/>
      <c r="G111" s="9"/>
      <c r="H111" s="10"/>
      <c r="I111" s="10"/>
      <c r="J111" s="10"/>
    </row>
    <row r="112" spans="1:10" s="1" customFormat="1" ht="18.75">
      <c r="A112" s="9"/>
      <c r="B112" s="9"/>
      <c r="C112" s="9"/>
      <c r="D112" s="9"/>
      <c r="E112" s="9"/>
      <c r="F112" s="9"/>
      <c r="G112" s="9"/>
      <c r="H112" s="10"/>
      <c r="I112" s="10"/>
      <c r="J112" s="10"/>
    </row>
    <row r="113" spans="1:10" s="1" customFormat="1" ht="18.75">
      <c r="A113" s="9"/>
      <c r="B113" s="9"/>
      <c r="C113" s="9"/>
      <c r="D113" s="9"/>
      <c r="E113" s="9"/>
      <c r="F113" s="9"/>
      <c r="G113" s="9"/>
      <c r="H113" s="10"/>
      <c r="I113" s="10"/>
      <c r="J113" s="10"/>
    </row>
    <row r="114" spans="1:10" s="1" customFormat="1" ht="18.75">
      <c r="A114" s="9"/>
      <c r="B114" s="9"/>
      <c r="C114" s="9"/>
      <c r="D114" s="9"/>
      <c r="E114" s="9"/>
      <c r="F114" s="9"/>
      <c r="G114" s="9"/>
      <c r="H114" s="10"/>
      <c r="I114" s="10"/>
      <c r="J114" s="10"/>
    </row>
    <row r="115" spans="1:10" s="1" customFormat="1" ht="18.75">
      <c r="A115" s="9"/>
      <c r="B115" s="9"/>
      <c r="C115" s="9"/>
      <c r="D115" s="9"/>
      <c r="E115" s="9"/>
      <c r="F115" s="9"/>
      <c r="G115" s="9"/>
      <c r="H115" s="10"/>
      <c r="I115" s="10"/>
      <c r="J115" s="10"/>
    </row>
    <row r="116" spans="1:10" s="1" customFormat="1" ht="18.75">
      <c r="A116" s="9"/>
      <c r="B116" s="9"/>
      <c r="C116" s="9"/>
      <c r="D116" s="9"/>
      <c r="E116" s="9"/>
      <c r="F116" s="9"/>
      <c r="G116" s="9"/>
      <c r="H116" s="10"/>
      <c r="I116" s="10"/>
      <c r="J116" s="10"/>
    </row>
    <row r="117" spans="1:10" s="1" customFormat="1" ht="18.75">
      <c r="A117" s="9"/>
      <c r="B117" s="9"/>
      <c r="C117" s="9"/>
      <c r="D117" s="9"/>
      <c r="E117" s="9"/>
      <c r="F117" s="9"/>
      <c r="G117" s="9"/>
      <c r="H117" s="10"/>
      <c r="I117" s="10"/>
      <c r="J117" s="10"/>
    </row>
    <row r="118" spans="1:10" s="1" customFormat="1" ht="18.75">
      <c r="A118" s="9"/>
      <c r="B118" s="9"/>
      <c r="C118" s="9"/>
      <c r="D118" s="9"/>
      <c r="E118" s="9"/>
      <c r="F118" s="9"/>
      <c r="G118" s="9"/>
      <c r="H118" s="10"/>
      <c r="I118" s="10"/>
      <c r="J118" s="10"/>
    </row>
    <row r="119" spans="1:10" s="1" customFormat="1" ht="18.75">
      <c r="A119" s="9"/>
      <c r="B119" s="9"/>
      <c r="C119" s="9"/>
      <c r="D119" s="9"/>
      <c r="E119" s="9"/>
      <c r="F119" s="9"/>
      <c r="G119" s="9"/>
      <c r="H119" s="10"/>
      <c r="I119" s="10"/>
      <c r="J119" s="10"/>
    </row>
    <row r="120" spans="1:10" s="1" customFormat="1" ht="18.75">
      <c r="A120" s="9"/>
      <c r="B120" s="9"/>
      <c r="C120" s="9"/>
      <c r="D120" s="9"/>
      <c r="E120" s="9"/>
      <c r="F120" s="9"/>
      <c r="G120" s="9"/>
      <c r="H120" s="10"/>
      <c r="I120" s="10"/>
      <c r="J120" s="10"/>
    </row>
    <row r="121" spans="1:10" s="1" customFormat="1" ht="18.75">
      <c r="A121" s="9"/>
      <c r="B121" s="9"/>
      <c r="C121" s="9"/>
      <c r="D121" s="9"/>
      <c r="E121" s="9"/>
      <c r="F121" s="9"/>
      <c r="G121" s="9"/>
      <c r="H121" s="10"/>
      <c r="I121" s="10"/>
      <c r="J121" s="10"/>
    </row>
    <row r="122" spans="1:10" s="1" customFormat="1" ht="18.75">
      <c r="A122" s="9"/>
      <c r="B122" s="9"/>
      <c r="C122" s="9"/>
      <c r="D122" s="9"/>
      <c r="E122" s="9"/>
      <c r="F122" s="9"/>
      <c r="G122" s="9"/>
      <c r="H122" s="10"/>
      <c r="I122" s="10"/>
      <c r="J122" s="10"/>
    </row>
    <row r="123" spans="1:10" s="1" customFormat="1" ht="18.75">
      <c r="A123" s="9"/>
      <c r="B123" s="9"/>
      <c r="C123" s="9"/>
      <c r="D123" s="9"/>
      <c r="E123" s="9"/>
      <c r="F123" s="9"/>
      <c r="G123" s="9"/>
      <c r="H123" s="10"/>
      <c r="I123" s="10"/>
      <c r="J123" s="10"/>
    </row>
    <row r="124" spans="1:10" s="1" customFormat="1" ht="18.75">
      <c r="A124" s="9"/>
      <c r="B124" s="9"/>
      <c r="C124" s="9"/>
      <c r="D124" s="9"/>
      <c r="E124" s="9"/>
      <c r="F124" s="9"/>
      <c r="G124" s="9"/>
      <c r="H124" s="10"/>
      <c r="I124" s="10"/>
      <c r="J124" s="10"/>
    </row>
    <row r="125" spans="1:10" s="1" customFormat="1" ht="18.75">
      <c r="A125" s="9"/>
      <c r="B125" s="9"/>
      <c r="C125" s="9"/>
      <c r="D125" s="9"/>
      <c r="E125" s="9"/>
      <c r="F125" s="9"/>
      <c r="G125" s="9"/>
      <c r="H125" s="10"/>
      <c r="I125" s="10"/>
      <c r="J125" s="10"/>
    </row>
    <row r="126" spans="1:10" s="1" customFormat="1" ht="18.75">
      <c r="A126" s="9"/>
      <c r="B126" s="9"/>
      <c r="C126" s="9"/>
      <c r="D126" s="9"/>
      <c r="E126" s="9"/>
      <c r="F126" s="9"/>
      <c r="G126" s="9"/>
      <c r="H126" s="10"/>
      <c r="I126" s="10"/>
      <c r="J126" s="10"/>
    </row>
    <row r="127" spans="1:10" s="1" customFormat="1" ht="18.75">
      <c r="A127" s="9"/>
      <c r="B127" s="9"/>
      <c r="C127" s="9"/>
      <c r="D127" s="9"/>
      <c r="E127" s="9"/>
      <c r="F127" s="9"/>
      <c r="G127" s="9"/>
      <c r="H127" s="10"/>
      <c r="I127" s="10"/>
      <c r="J127" s="10"/>
    </row>
    <row r="128" spans="1:10" s="1" customFormat="1" ht="18.75">
      <c r="A128" s="9"/>
      <c r="B128" s="9"/>
      <c r="C128" s="9"/>
      <c r="D128" s="9"/>
      <c r="E128" s="9"/>
      <c r="F128" s="9"/>
      <c r="G128" s="9"/>
      <c r="H128" s="10"/>
      <c r="I128" s="10"/>
      <c r="J128" s="10"/>
    </row>
    <row r="129" spans="1:10" s="1" customFormat="1" ht="18.75">
      <c r="A129" s="9"/>
      <c r="B129" s="9"/>
      <c r="C129" s="9"/>
      <c r="D129" s="9"/>
      <c r="E129" s="9"/>
      <c r="F129" s="9"/>
      <c r="G129" s="9"/>
      <c r="H129" s="10"/>
      <c r="I129" s="10"/>
      <c r="J129" s="10"/>
    </row>
    <row r="130" spans="1:10" s="1" customFormat="1" ht="18.75">
      <c r="A130" s="9"/>
      <c r="B130" s="9"/>
      <c r="C130" s="9"/>
      <c r="D130" s="9"/>
      <c r="E130" s="9"/>
      <c r="F130" s="9"/>
      <c r="G130" s="9"/>
      <c r="H130" s="10"/>
      <c r="I130" s="10"/>
      <c r="J130" s="10"/>
    </row>
    <row r="131" spans="1:10" s="1" customFormat="1" ht="18.75">
      <c r="A131" s="9"/>
      <c r="B131" s="9"/>
      <c r="C131" s="9"/>
      <c r="D131" s="9"/>
      <c r="E131" s="9"/>
      <c r="F131" s="9"/>
      <c r="G131" s="9"/>
      <c r="H131" s="10"/>
      <c r="I131" s="10"/>
      <c r="J131" s="10"/>
    </row>
    <row r="132" spans="1:10" s="1" customFormat="1" ht="18.75">
      <c r="A132" s="9"/>
      <c r="B132" s="9"/>
      <c r="C132" s="9"/>
      <c r="D132" s="9"/>
      <c r="E132" s="9"/>
      <c r="F132" s="9"/>
      <c r="G132" s="9"/>
      <c r="H132" s="10"/>
      <c r="I132" s="10"/>
      <c r="J132" s="10"/>
    </row>
    <row r="133" spans="1:10" s="1" customFormat="1" ht="18.75">
      <c r="A133" s="9"/>
      <c r="B133" s="9"/>
      <c r="C133" s="9"/>
      <c r="D133" s="9"/>
      <c r="E133" s="9"/>
      <c r="F133" s="9"/>
      <c r="G133" s="9"/>
      <c r="H133" s="10"/>
      <c r="I133" s="10"/>
      <c r="J133" s="10"/>
    </row>
    <row r="134" spans="1:10" s="1" customFormat="1" ht="18.75">
      <c r="A134" s="9"/>
      <c r="B134" s="9"/>
      <c r="C134" s="9"/>
      <c r="D134" s="9"/>
      <c r="E134" s="9"/>
      <c r="F134" s="9"/>
      <c r="G134" s="9"/>
      <c r="H134" s="10"/>
      <c r="I134" s="10"/>
      <c r="J134" s="10"/>
    </row>
    <row r="135" spans="1:10" s="1" customFormat="1" ht="18.75">
      <c r="A135" s="9"/>
      <c r="B135" s="9"/>
      <c r="C135" s="9"/>
      <c r="D135" s="9"/>
      <c r="E135" s="9"/>
      <c r="F135" s="9"/>
      <c r="G135" s="9"/>
      <c r="H135" s="10"/>
      <c r="I135" s="10"/>
      <c r="J135" s="10"/>
    </row>
    <row r="136" spans="1:10" s="1" customFormat="1" ht="18.75">
      <c r="A136" s="9"/>
      <c r="B136" s="9"/>
      <c r="C136" s="9"/>
      <c r="D136" s="9"/>
      <c r="E136" s="9"/>
      <c r="F136" s="9"/>
      <c r="G136" s="9"/>
      <c r="H136" s="10"/>
      <c r="I136" s="10"/>
      <c r="J136" s="10"/>
    </row>
    <row r="137" spans="1:10" s="1" customFormat="1" ht="18.75">
      <c r="A137" s="9"/>
      <c r="B137" s="9"/>
      <c r="C137" s="9"/>
      <c r="D137" s="9"/>
      <c r="E137" s="9"/>
      <c r="F137" s="9"/>
      <c r="G137" s="9"/>
      <c r="H137" s="10"/>
      <c r="I137" s="10"/>
      <c r="J137" s="10"/>
    </row>
    <row r="138" spans="1:10" s="1" customFormat="1" ht="18.75">
      <c r="A138" s="9"/>
      <c r="B138" s="9"/>
      <c r="C138" s="9"/>
      <c r="D138" s="9"/>
      <c r="E138" s="9"/>
      <c r="F138" s="9"/>
      <c r="G138" s="9"/>
      <c r="H138" s="10"/>
      <c r="I138" s="10"/>
      <c r="J138" s="10"/>
    </row>
    <row r="139" spans="1:10" s="1" customFormat="1" ht="18.75">
      <c r="A139" s="9"/>
      <c r="B139" s="9"/>
      <c r="C139" s="9"/>
      <c r="D139" s="9"/>
      <c r="E139" s="9"/>
      <c r="F139" s="9"/>
      <c r="G139" s="9"/>
      <c r="H139" s="10"/>
      <c r="I139" s="10"/>
      <c r="J139" s="10"/>
    </row>
    <row r="140" spans="1:10" s="1" customFormat="1" ht="18.75">
      <c r="A140" s="9"/>
      <c r="B140" s="9"/>
      <c r="C140" s="9"/>
      <c r="D140" s="9"/>
      <c r="E140" s="9"/>
      <c r="F140" s="9"/>
      <c r="G140" s="9"/>
      <c r="H140" s="10"/>
      <c r="I140" s="10"/>
      <c r="J140" s="10"/>
    </row>
    <row r="141" spans="1:10" s="1" customFormat="1" ht="18.75">
      <c r="A141" s="9"/>
      <c r="B141" s="9"/>
      <c r="C141" s="9"/>
      <c r="D141" s="9"/>
      <c r="E141" s="9"/>
      <c r="F141" s="9"/>
      <c r="G141" s="9"/>
      <c r="H141" s="10"/>
      <c r="I141" s="10"/>
      <c r="J141" s="10"/>
    </row>
    <row r="142" spans="1:10" s="1" customFormat="1" ht="18.75">
      <c r="A142" s="9"/>
      <c r="B142" s="9"/>
      <c r="C142" s="9"/>
      <c r="D142" s="9"/>
      <c r="E142" s="9"/>
      <c r="F142" s="9"/>
      <c r="G142" s="9"/>
      <c r="H142" s="10"/>
      <c r="I142" s="10"/>
      <c r="J142" s="10"/>
    </row>
    <row r="143" spans="1:10" s="1" customFormat="1" ht="18.75">
      <c r="A143" s="9"/>
      <c r="B143" s="9"/>
      <c r="C143" s="9"/>
      <c r="D143" s="9"/>
      <c r="E143" s="9"/>
      <c r="F143" s="9"/>
      <c r="G143" s="9"/>
      <c r="H143" s="10"/>
      <c r="I143" s="10"/>
      <c r="J143" s="10"/>
    </row>
    <row r="144" spans="1:10" s="1" customFormat="1" ht="18.75">
      <c r="A144" s="9"/>
      <c r="B144" s="9"/>
      <c r="C144" s="9"/>
      <c r="D144" s="9"/>
      <c r="E144" s="9"/>
      <c r="F144" s="9"/>
      <c r="G144" s="9"/>
      <c r="H144" s="10"/>
      <c r="I144" s="10"/>
      <c r="J144" s="10"/>
    </row>
    <row r="145" spans="1:10" s="1" customFormat="1" ht="18.75">
      <c r="A145" s="9"/>
      <c r="B145" s="9"/>
      <c r="C145" s="9"/>
      <c r="D145" s="9"/>
      <c r="E145" s="9"/>
      <c r="F145" s="9"/>
      <c r="G145" s="9"/>
      <c r="H145" s="10"/>
      <c r="I145" s="10"/>
      <c r="J145" s="10"/>
    </row>
    <row r="146" spans="1:10" s="1" customFormat="1" ht="18.75">
      <c r="A146" s="9"/>
      <c r="B146" s="9"/>
      <c r="C146" s="9"/>
      <c r="D146" s="9"/>
      <c r="E146" s="9"/>
      <c r="F146" s="9"/>
      <c r="G146" s="9"/>
      <c r="H146" s="10"/>
      <c r="I146" s="10"/>
      <c r="J146" s="10"/>
    </row>
    <row r="147" spans="1:10" s="1" customFormat="1" ht="18.75">
      <c r="A147" s="9"/>
      <c r="B147" s="9"/>
      <c r="C147" s="9"/>
      <c r="D147" s="9"/>
      <c r="E147" s="9"/>
      <c r="F147" s="9"/>
      <c r="G147" s="9"/>
      <c r="H147" s="10"/>
      <c r="I147" s="10"/>
      <c r="J147" s="10"/>
    </row>
    <row r="148" spans="1:10" s="1" customFormat="1" ht="18.75">
      <c r="A148" s="9"/>
      <c r="B148" s="9"/>
      <c r="C148" s="9"/>
      <c r="D148" s="9"/>
      <c r="E148" s="9"/>
      <c r="F148" s="9"/>
      <c r="G148" s="9"/>
      <c r="H148" s="10"/>
      <c r="I148" s="10"/>
      <c r="J148" s="10"/>
    </row>
    <row r="149" spans="1:10" s="1" customFormat="1" ht="18.75">
      <c r="A149" s="9"/>
      <c r="B149" s="9"/>
      <c r="C149" s="9"/>
      <c r="D149" s="9"/>
      <c r="E149" s="9"/>
      <c r="F149" s="9"/>
      <c r="G149" s="9"/>
      <c r="H149" s="10"/>
      <c r="I149" s="10"/>
      <c r="J149" s="10"/>
    </row>
    <row r="150" spans="1:10" s="1" customFormat="1" ht="18.75">
      <c r="A150" s="9"/>
      <c r="B150" s="9"/>
      <c r="C150" s="9"/>
      <c r="D150" s="9"/>
      <c r="E150" s="9"/>
      <c r="F150" s="9"/>
      <c r="G150" s="9"/>
      <c r="H150" s="10"/>
      <c r="I150" s="10"/>
      <c r="J150" s="10"/>
    </row>
    <row r="151" spans="1:10" s="1" customFormat="1" ht="18.75">
      <c r="A151" s="9"/>
      <c r="B151" s="9"/>
      <c r="C151" s="9"/>
      <c r="D151" s="9"/>
      <c r="E151" s="9"/>
      <c r="F151" s="9"/>
      <c r="G151" s="9"/>
      <c r="H151" s="10"/>
      <c r="I151" s="10"/>
      <c r="J151" s="10"/>
    </row>
    <row r="152" spans="1:10" s="1" customFormat="1" ht="18.75">
      <c r="A152" s="9"/>
      <c r="B152" s="9"/>
      <c r="C152" s="9"/>
      <c r="D152" s="9"/>
      <c r="E152" s="9"/>
      <c r="F152" s="9"/>
      <c r="G152" s="9"/>
      <c r="H152" s="10"/>
      <c r="I152" s="10"/>
      <c r="J152" s="10"/>
    </row>
    <row r="153" spans="1:10" s="1" customFormat="1" ht="18.75">
      <c r="A153" s="9"/>
      <c r="B153" s="9"/>
      <c r="C153" s="9"/>
      <c r="D153" s="9"/>
      <c r="E153" s="9"/>
      <c r="F153" s="9"/>
      <c r="G153" s="9"/>
      <c r="H153" s="10"/>
      <c r="I153" s="10"/>
      <c r="J153" s="10"/>
    </row>
    <row r="154" spans="1:10" s="1" customFormat="1" ht="18.75">
      <c r="A154" s="9"/>
      <c r="B154" s="9"/>
      <c r="C154" s="9"/>
      <c r="D154" s="9"/>
      <c r="E154" s="9"/>
      <c r="F154" s="9"/>
      <c r="G154" s="9"/>
      <c r="H154" s="10"/>
      <c r="I154" s="10"/>
      <c r="J154" s="10"/>
    </row>
    <row r="155" spans="1:10" s="1" customFormat="1" ht="18.75">
      <c r="A155" s="9"/>
      <c r="B155" s="9"/>
      <c r="C155" s="9"/>
      <c r="D155" s="9"/>
      <c r="E155" s="9"/>
      <c r="F155" s="9"/>
      <c r="G155" s="9"/>
      <c r="H155" s="10"/>
      <c r="I155" s="10"/>
      <c r="J155" s="10"/>
    </row>
    <row r="156" spans="1:10" s="1" customFormat="1" ht="18.75">
      <c r="A156" s="9"/>
      <c r="B156" s="9"/>
      <c r="C156" s="9"/>
      <c r="D156" s="9"/>
      <c r="E156" s="9"/>
      <c r="F156" s="9"/>
      <c r="G156" s="9"/>
      <c r="H156" s="10"/>
      <c r="I156" s="10"/>
      <c r="J156" s="10"/>
    </row>
    <row r="157" spans="1:10" s="1" customFormat="1" ht="18.75">
      <c r="A157" s="9"/>
      <c r="B157" s="9"/>
      <c r="C157" s="9"/>
      <c r="D157" s="9"/>
      <c r="E157" s="9"/>
      <c r="F157" s="9"/>
      <c r="G157" s="9"/>
      <c r="H157" s="10"/>
      <c r="I157" s="10"/>
      <c r="J157" s="10"/>
    </row>
    <row r="158" spans="1:10" s="1" customFormat="1" ht="18.75">
      <c r="A158" s="9"/>
      <c r="B158" s="9"/>
      <c r="C158" s="9"/>
      <c r="D158" s="9"/>
      <c r="E158" s="9"/>
      <c r="F158" s="9"/>
      <c r="G158" s="9"/>
      <c r="H158" s="10"/>
      <c r="I158" s="10"/>
      <c r="J158" s="10"/>
    </row>
    <row r="159" spans="1:10" s="1" customFormat="1" ht="18.75">
      <c r="A159" s="9"/>
      <c r="B159" s="9"/>
      <c r="C159" s="9"/>
      <c r="D159" s="9"/>
      <c r="E159" s="9"/>
      <c r="F159" s="9"/>
      <c r="G159" s="9"/>
      <c r="H159" s="10"/>
      <c r="I159" s="10"/>
      <c r="J159" s="10"/>
    </row>
    <row r="160" spans="1:10" s="1" customFormat="1" ht="18.75">
      <c r="A160" s="9"/>
      <c r="B160" s="9"/>
      <c r="C160" s="9"/>
      <c r="D160" s="9"/>
      <c r="E160" s="9"/>
      <c r="F160" s="9"/>
      <c r="G160" s="9"/>
      <c r="H160" s="10"/>
      <c r="I160" s="10"/>
      <c r="J160" s="10"/>
    </row>
    <row r="161" spans="1:10" s="1" customFormat="1" ht="18.75">
      <c r="A161" s="9"/>
      <c r="B161" s="9"/>
      <c r="C161" s="9"/>
      <c r="D161" s="9"/>
      <c r="E161" s="9"/>
      <c r="F161" s="9"/>
      <c r="G161" s="9"/>
      <c r="H161" s="10"/>
      <c r="I161" s="10"/>
      <c r="J161" s="10"/>
    </row>
    <row r="162" spans="1:10" s="1" customFormat="1" ht="18.75">
      <c r="A162" s="9"/>
      <c r="B162" s="9"/>
      <c r="C162" s="9"/>
      <c r="D162" s="9"/>
      <c r="E162" s="9"/>
      <c r="F162" s="9"/>
      <c r="G162" s="9"/>
      <c r="H162" s="10"/>
      <c r="I162" s="10"/>
      <c r="J162" s="10"/>
    </row>
    <row r="163" spans="1:10" s="1" customFormat="1" ht="18.75">
      <c r="A163" s="9"/>
      <c r="B163" s="9"/>
      <c r="C163" s="9"/>
      <c r="D163" s="9"/>
      <c r="E163" s="9"/>
      <c r="F163" s="9"/>
      <c r="G163" s="9"/>
      <c r="H163" s="10"/>
      <c r="I163" s="10"/>
      <c r="J163" s="10"/>
    </row>
    <row r="164" spans="1:10" s="1" customFormat="1" ht="18.75">
      <c r="A164" s="9"/>
      <c r="B164" s="9"/>
      <c r="C164" s="9"/>
      <c r="D164" s="9"/>
      <c r="E164" s="9"/>
      <c r="F164" s="9"/>
      <c r="G164" s="9"/>
      <c r="H164" s="10"/>
      <c r="I164" s="10"/>
      <c r="J164" s="10"/>
    </row>
    <row r="165" spans="1:10" s="1" customFormat="1" ht="18.75">
      <c r="A165" s="9"/>
      <c r="B165" s="9"/>
      <c r="C165" s="9"/>
      <c r="D165" s="9"/>
      <c r="E165" s="9"/>
      <c r="F165" s="9"/>
      <c r="G165" s="9"/>
      <c r="H165" s="10"/>
      <c r="I165" s="10"/>
      <c r="J165" s="10"/>
    </row>
    <row r="166" spans="1:10" s="1" customFormat="1" ht="18.75">
      <c r="A166" s="9"/>
      <c r="B166" s="9"/>
      <c r="C166" s="9"/>
      <c r="D166" s="9"/>
      <c r="E166" s="9"/>
      <c r="F166" s="9"/>
      <c r="G166" s="9"/>
      <c r="H166" s="10"/>
      <c r="I166" s="10"/>
      <c r="J166" s="10"/>
    </row>
    <row r="167" spans="1:10" s="1" customFormat="1" ht="18.75">
      <c r="A167" s="9"/>
      <c r="B167" s="9"/>
      <c r="C167" s="9"/>
      <c r="D167" s="9"/>
      <c r="E167" s="9"/>
      <c r="F167" s="9"/>
      <c r="G167" s="9"/>
      <c r="H167" s="10"/>
      <c r="I167" s="10"/>
      <c r="J167" s="10"/>
    </row>
    <row r="168" spans="1:10" s="1" customFormat="1" ht="18.75">
      <c r="A168" s="9"/>
      <c r="B168" s="9"/>
      <c r="C168" s="9"/>
      <c r="D168" s="9"/>
      <c r="E168" s="9"/>
      <c r="F168" s="9"/>
      <c r="G168" s="9"/>
      <c r="H168" s="10"/>
      <c r="I168" s="10"/>
      <c r="J168" s="10"/>
    </row>
    <row r="169" spans="1:10" s="1" customFormat="1" ht="18.75">
      <c r="A169" s="9"/>
      <c r="B169" s="9"/>
      <c r="C169" s="9"/>
      <c r="D169" s="9"/>
      <c r="E169" s="9"/>
      <c r="F169" s="9"/>
      <c r="G169" s="9"/>
      <c r="H169" s="10"/>
      <c r="I169" s="10"/>
      <c r="J169" s="10"/>
    </row>
    <row r="170" spans="1:10" s="1" customFormat="1" ht="18.75">
      <c r="A170" s="9"/>
      <c r="B170" s="9"/>
      <c r="C170" s="9"/>
      <c r="D170" s="9"/>
      <c r="E170" s="9"/>
      <c r="F170" s="9"/>
      <c r="G170" s="9"/>
      <c r="H170" s="10"/>
      <c r="I170" s="10"/>
      <c r="J170" s="10"/>
    </row>
    <row r="171" spans="1:10" s="1" customFormat="1" ht="18.75">
      <c r="A171" s="9"/>
      <c r="B171" s="9"/>
      <c r="C171" s="9"/>
      <c r="D171" s="9"/>
      <c r="E171" s="9"/>
      <c r="F171" s="9"/>
      <c r="G171" s="9"/>
      <c r="H171" s="10"/>
      <c r="I171" s="10"/>
      <c r="J171" s="10"/>
    </row>
    <row r="172" spans="1:10" s="1" customFormat="1" ht="18.75">
      <c r="A172" s="9"/>
      <c r="B172" s="9"/>
      <c r="C172" s="9"/>
      <c r="D172" s="9"/>
      <c r="E172" s="9"/>
      <c r="F172" s="9"/>
      <c r="G172" s="9"/>
      <c r="H172" s="10"/>
      <c r="I172" s="10"/>
      <c r="J172" s="10"/>
    </row>
    <row r="173" spans="1:10" s="1" customFormat="1" ht="18.75">
      <c r="A173" s="9"/>
      <c r="B173" s="9"/>
      <c r="C173" s="9"/>
      <c r="D173" s="9"/>
      <c r="E173" s="9"/>
      <c r="F173" s="9"/>
      <c r="G173" s="9"/>
      <c r="H173" s="10"/>
      <c r="I173" s="10"/>
      <c r="J173" s="10"/>
    </row>
    <row r="174" spans="1:10" s="1" customFormat="1" ht="18.75">
      <c r="A174" s="9"/>
      <c r="B174" s="9"/>
      <c r="C174" s="9"/>
      <c r="D174" s="9"/>
      <c r="E174" s="9"/>
      <c r="F174" s="9"/>
      <c r="G174" s="9"/>
      <c r="H174" s="10"/>
      <c r="I174" s="10"/>
      <c r="J174" s="10"/>
    </row>
    <row r="175" spans="1:10" s="1" customFormat="1" ht="18.75">
      <c r="A175" s="9"/>
      <c r="B175" s="9"/>
      <c r="C175" s="9"/>
      <c r="D175" s="9"/>
      <c r="E175" s="9"/>
      <c r="F175" s="9"/>
      <c r="G175" s="9"/>
      <c r="H175" s="10"/>
      <c r="I175" s="10"/>
      <c r="J175" s="10"/>
    </row>
    <row r="176" spans="1:10" s="1" customFormat="1" ht="18.75">
      <c r="A176" s="9"/>
      <c r="B176" s="9"/>
      <c r="C176" s="9"/>
      <c r="D176" s="9"/>
      <c r="E176" s="9"/>
      <c r="F176" s="9"/>
      <c r="G176" s="9"/>
      <c r="H176" s="10"/>
      <c r="I176" s="10"/>
      <c r="J176" s="10"/>
    </row>
    <row r="177" spans="1:10" s="1" customFormat="1" ht="18.75">
      <c r="A177" s="9"/>
      <c r="B177" s="9"/>
      <c r="C177" s="9"/>
      <c r="D177" s="9"/>
      <c r="E177" s="9"/>
      <c r="F177" s="9"/>
      <c r="G177" s="9"/>
      <c r="H177" s="10"/>
      <c r="I177" s="10"/>
      <c r="J177" s="10"/>
    </row>
    <row r="178" spans="1:10" s="1" customFormat="1" ht="18.75">
      <c r="A178" s="9"/>
      <c r="B178" s="9"/>
      <c r="C178" s="9"/>
      <c r="D178" s="9"/>
      <c r="E178" s="9"/>
      <c r="F178" s="9"/>
      <c r="G178" s="9"/>
      <c r="H178" s="10"/>
      <c r="I178" s="10"/>
      <c r="J178" s="10"/>
    </row>
    <row r="179" spans="1:10" s="1" customFormat="1" ht="18.75">
      <c r="A179" s="9"/>
      <c r="B179" s="9"/>
      <c r="C179" s="9"/>
      <c r="D179" s="9"/>
      <c r="E179" s="9"/>
      <c r="F179" s="9"/>
      <c r="G179" s="9"/>
      <c r="H179" s="10"/>
      <c r="I179" s="10"/>
      <c r="J179" s="10"/>
    </row>
    <row r="180" spans="1:10" s="1" customFormat="1" ht="18.75">
      <c r="A180" s="9"/>
      <c r="B180" s="9"/>
      <c r="C180" s="9"/>
      <c r="D180" s="9"/>
      <c r="E180" s="9"/>
      <c r="F180" s="9"/>
      <c r="G180" s="9"/>
      <c r="H180" s="10"/>
      <c r="I180" s="10"/>
      <c r="J180" s="10"/>
    </row>
    <row r="181" spans="1:10" s="1" customFormat="1" ht="18.75">
      <c r="A181" s="9"/>
      <c r="B181" s="9"/>
      <c r="C181" s="9"/>
      <c r="D181" s="9"/>
      <c r="E181" s="9"/>
      <c r="F181" s="9"/>
      <c r="G181" s="9"/>
      <c r="H181" s="10"/>
      <c r="I181" s="10"/>
      <c r="J181" s="10"/>
    </row>
    <row r="182" spans="1:10" s="1" customFormat="1" ht="18.75">
      <c r="A182" s="9"/>
      <c r="B182" s="9"/>
      <c r="C182" s="9"/>
      <c r="D182" s="9"/>
      <c r="E182" s="9"/>
      <c r="F182" s="9"/>
      <c r="G182" s="9"/>
      <c r="H182" s="10"/>
      <c r="I182" s="10"/>
      <c r="J182" s="10"/>
    </row>
    <row r="183" spans="1:10" s="1" customFormat="1" ht="18.75">
      <c r="A183" s="9"/>
      <c r="B183" s="9"/>
      <c r="C183" s="9"/>
      <c r="D183" s="9"/>
      <c r="E183" s="9"/>
      <c r="F183" s="9"/>
      <c r="G183" s="9"/>
      <c r="H183" s="10"/>
      <c r="I183" s="10"/>
      <c r="J183" s="10"/>
    </row>
    <row r="184" spans="1:10" s="1" customFormat="1" ht="18.75">
      <c r="A184" s="9"/>
      <c r="B184" s="9"/>
      <c r="C184" s="9"/>
      <c r="D184" s="9"/>
      <c r="E184" s="9"/>
      <c r="F184" s="9"/>
      <c r="G184" s="9"/>
      <c r="H184" s="10"/>
      <c r="I184" s="10"/>
      <c r="J184" s="10"/>
    </row>
    <row r="185" spans="1:10" s="1" customFormat="1" ht="18.75">
      <c r="A185" s="9"/>
      <c r="B185" s="9"/>
      <c r="C185" s="9"/>
      <c r="D185" s="9"/>
      <c r="E185" s="9"/>
      <c r="F185" s="9"/>
      <c r="G185" s="9"/>
      <c r="H185" s="10"/>
      <c r="I185" s="10"/>
      <c r="J185" s="10"/>
    </row>
    <row r="186" spans="1:10" s="1" customFormat="1" ht="18.75">
      <c r="A186" s="9"/>
      <c r="B186" s="9"/>
      <c r="C186" s="9"/>
      <c r="D186" s="9"/>
      <c r="E186" s="9"/>
      <c r="F186" s="9"/>
      <c r="G186" s="9"/>
      <c r="H186" s="10"/>
      <c r="I186" s="10"/>
      <c r="J186" s="10"/>
    </row>
    <row r="187" spans="1:10" s="1" customFormat="1" ht="18.75">
      <c r="A187" s="9"/>
      <c r="B187" s="9"/>
      <c r="C187" s="9"/>
      <c r="D187" s="9"/>
      <c r="E187" s="9"/>
      <c r="F187" s="9"/>
      <c r="G187" s="9"/>
      <c r="H187" s="10"/>
      <c r="I187" s="10"/>
      <c r="J187" s="10"/>
    </row>
    <row r="188" spans="1:10" s="1" customFormat="1" ht="18.75">
      <c r="A188" s="9"/>
      <c r="B188" s="9"/>
      <c r="C188" s="9"/>
      <c r="D188" s="9"/>
      <c r="E188" s="9"/>
      <c r="F188" s="9"/>
      <c r="G188" s="9"/>
      <c r="H188" s="10"/>
      <c r="I188" s="10"/>
      <c r="J188" s="10"/>
    </row>
    <row r="189" spans="1:10" s="1" customFormat="1" ht="18.75">
      <c r="A189" s="9"/>
      <c r="B189" s="9"/>
      <c r="C189" s="9"/>
      <c r="D189" s="9"/>
      <c r="E189" s="9"/>
      <c r="F189" s="9"/>
      <c r="G189" s="9"/>
      <c r="H189" s="10"/>
      <c r="I189" s="10"/>
      <c r="J189" s="10"/>
    </row>
    <row r="190" spans="1:10" s="1" customFormat="1" ht="18.75">
      <c r="A190" s="9"/>
      <c r="B190" s="9"/>
      <c r="C190" s="9"/>
      <c r="D190" s="9"/>
      <c r="E190" s="9"/>
      <c r="F190" s="9"/>
      <c r="G190" s="9"/>
      <c r="H190" s="10"/>
      <c r="I190" s="10"/>
      <c r="J190" s="10"/>
    </row>
    <row r="191" spans="1:10" s="1" customFormat="1" ht="18.75">
      <c r="A191" s="9"/>
      <c r="B191" s="9"/>
      <c r="C191" s="9"/>
      <c r="D191" s="9"/>
      <c r="E191" s="9"/>
      <c r="F191" s="9"/>
      <c r="G191" s="9"/>
      <c r="H191" s="10"/>
      <c r="I191" s="10"/>
      <c r="J191" s="10"/>
    </row>
    <row r="192" spans="1:10" s="1" customFormat="1" ht="18.75">
      <c r="A192" s="9"/>
      <c r="B192" s="9"/>
      <c r="C192" s="9"/>
      <c r="D192" s="9"/>
      <c r="E192" s="9"/>
      <c r="F192" s="9"/>
      <c r="G192" s="9"/>
      <c r="H192" s="10"/>
      <c r="I192" s="10"/>
      <c r="J192" s="10"/>
    </row>
  </sheetData>
  <sheetProtection/>
  <mergeCells count="70">
    <mergeCell ref="B73:B74"/>
    <mergeCell ref="H1:J1"/>
    <mergeCell ref="A4:J6"/>
    <mergeCell ref="A81:A82"/>
    <mergeCell ref="A69:A70"/>
    <mergeCell ref="B69:B70"/>
    <mergeCell ref="A79:A80"/>
    <mergeCell ref="B79:B80"/>
    <mergeCell ref="A71:A72"/>
    <mergeCell ref="A75:A76"/>
    <mergeCell ref="B71:B72"/>
    <mergeCell ref="B75:B76"/>
    <mergeCell ref="B57:B58"/>
    <mergeCell ref="A55:A56"/>
    <mergeCell ref="A65:A66"/>
    <mergeCell ref="B65:B66"/>
    <mergeCell ref="B67:B68"/>
    <mergeCell ref="A67:A68"/>
    <mergeCell ref="A63:A64"/>
    <mergeCell ref="B59:B60"/>
    <mergeCell ref="A61:A62"/>
    <mergeCell ref="B61:B62"/>
    <mergeCell ref="A59:A60"/>
    <mergeCell ref="B55:B56"/>
    <mergeCell ref="A57:A58"/>
    <mergeCell ref="A43:A44"/>
    <mergeCell ref="B51:B52"/>
    <mergeCell ref="A51:A52"/>
    <mergeCell ref="A53:A54"/>
    <mergeCell ref="B53:B54"/>
    <mergeCell ref="D7:G7"/>
    <mergeCell ref="B7:B8"/>
    <mergeCell ref="B28:B30"/>
    <mergeCell ref="A28:A30"/>
    <mergeCell ref="A20:A21"/>
    <mergeCell ref="H7:J7"/>
    <mergeCell ref="A18:A19"/>
    <mergeCell ref="B18:B19"/>
    <mergeCell ref="B10:B12"/>
    <mergeCell ref="A13:A15"/>
    <mergeCell ref="B13:B15"/>
    <mergeCell ref="B16:B17"/>
    <mergeCell ref="A16:A17"/>
    <mergeCell ref="A10:A12"/>
    <mergeCell ref="A7:A8"/>
    <mergeCell ref="C7:C8"/>
    <mergeCell ref="B20:B21"/>
    <mergeCell ref="A22:A23"/>
    <mergeCell ref="A26:A27"/>
    <mergeCell ref="A24:A25"/>
    <mergeCell ref="B24:B25"/>
    <mergeCell ref="B26:B27"/>
    <mergeCell ref="A77:A78"/>
    <mergeCell ref="B77:B78"/>
    <mergeCell ref="A49:A50"/>
    <mergeCell ref="B49:B50"/>
    <mergeCell ref="A45:A46"/>
    <mergeCell ref="B33:B34"/>
    <mergeCell ref="A35:A36"/>
    <mergeCell ref="B35:B36"/>
    <mergeCell ref="A73:A74"/>
    <mergeCell ref="A37:A38"/>
    <mergeCell ref="A47:A48"/>
    <mergeCell ref="A41:A42"/>
    <mergeCell ref="A31:A32"/>
    <mergeCell ref="B31:B32"/>
    <mergeCell ref="B43:B44"/>
    <mergeCell ref="A39:A40"/>
    <mergeCell ref="B39:B40"/>
    <mergeCell ref="A33:A34"/>
  </mergeCells>
  <printOptions/>
  <pageMargins left="0.4724409448818898" right="0.2755905511811024" top="0.58" bottom="0.66" header="0.56" footer="0.62"/>
  <pageSetup horizontalDpi="180" verticalDpi="180" orientation="landscape" paperSize="9" scale="65" r:id="rId1"/>
  <rowBreaks count="3" manualBreakCount="3">
    <brk id="37" max="9" man="1"/>
    <brk id="52" max="9" man="1"/>
    <brk id="8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2015-10-22T07:35:40Z</dcterms:modified>
  <cp:category/>
  <cp:version/>
  <cp:contentType/>
  <cp:contentStatus/>
</cp:coreProperties>
</file>